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pgave 1" sheetId="1" r:id="rId1"/>
    <sheet name="Oppgave 2" sheetId="2" r:id="rId2"/>
    <sheet name="Oppgave 3" sheetId="3" r:id="rId3"/>
    <sheet name="Oppgave 4" sheetId="4" r:id="rId4"/>
    <sheet name="Oppgave 5" sheetId="5" r:id="rId5"/>
    <sheet name="Oppgave 6" sheetId="6" r:id="rId6"/>
    <sheet name="Oppgave 7" sheetId="7" r:id="rId7"/>
  </sheets>
  <definedNames/>
  <calcPr fullCalcOnLoad="1"/>
</workbook>
</file>

<file path=xl/sharedStrings.xml><?xml version="1.0" encoding="utf-8"?>
<sst xmlns="http://schemas.openxmlformats.org/spreadsheetml/2006/main" count="156" uniqueCount="130">
  <si>
    <t>Kundefordringer</t>
  </si>
  <si>
    <t>Bankinnskudd</t>
  </si>
  <si>
    <t>Trekkinnskudd</t>
  </si>
  <si>
    <t>Leverandørgjeld</t>
  </si>
  <si>
    <t>Skattetrekk</t>
  </si>
  <si>
    <t>Varekjøp</t>
  </si>
  <si>
    <t>Lønn</t>
  </si>
  <si>
    <t>Arbeidsgiveravgift</t>
  </si>
  <si>
    <t>Tap på fordringer</t>
  </si>
  <si>
    <t>Renteinntekter</t>
  </si>
  <si>
    <t>Utgående mva.</t>
  </si>
  <si>
    <t>Inngående mva.</t>
  </si>
  <si>
    <t>Oppgjørskonto mva.</t>
  </si>
  <si>
    <t>2770 Skyldig</t>
  </si>
  <si>
    <t>arbeidsgiveravgift</t>
  </si>
  <si>
    <t xml:space="preserve">2780 Påløpt </t>
  </si>
  <si>
    <t>arb.g.avgift på feriep.</t>
  </si>
  <si>
    <t>Feriepenger</t>
  </si>
  <si>
    <t>Overført 1950</t>
  </si>
  <si>
    <t>Kontroll</t>
  </si>
  <si>
    <t>Påløpt feriepenger</t>
  </si>
  <si>
    <t>AGA</t>
  </si>
  <si>
    <t>AGA feriepenger</t>
  </si>
  <si>
    <t>Kreditnota</t>
  </si>
  <si>
    <t>Kunde konkurs</t>
  </si>
  <si>
    <t>Husleieinntekter</t>
  </si>
  <si>
    <t>Leieinntekter</t>
  </si>
  <si>
    <t>Varekjøp utland</t>
  </si>
  <si>
    <t>Betalt varekjøp</t>
  </si>
  <si>
    <t>Kursvinning valuta</t>
  </si>
  <si>
    <t>Uopptjent inntekt</t>
  </si>
  <si>
    <t>Salgsinntekter</t>
  </si>
  <si>
    <t>Avskrivninger</t>
  </si>
  <si>
    <t>Driftsresultat</t>
  </si>
  <si>
    <t>Rentekostnader</t>
  </si>
  <si>
    <t>Skattekostnad</t>
  </si>
  <si>
    <t>Avsatt utbytte</t>
  </si>
  <si>
    <t>Varige driftsmidler</t>
  </si>
  <si>
    <t>Varebeholdning</t>
  </si>
  <si>
    <t>Kontanter og bankinnskudd</t>
  </si>
  <si>
    <t>Aksjekapital</t>
  </si>
  <si>
    <t>Annen egenkapital</t>
  </si>
  <si>
    <t>Betalbar skatt</t>
  </si>
  <si>
    <t>Resultatregnskap</t>
  </si>
  <si>
    <t>Vareforbruk</t>
  </si>
  <si>
    <t>Lønn og arbeidsgiveravgift</t>
  </si>
  <si>
    <t>Diverse driftskostnader</t>
  </si>
  <si>
    <t>Resultat før skattekostnad</t>
  </si>
  <si>
    <t>Sum eiendeler</t>
  </si>
  <si>
    <t>Pantegjeld</t>
  </si>
  <si>
    <t>Sum egenkapital og gjeld</t>
  </si>
  <si>
    <t>Avsatte utbytte</t>
  </si>
  <si>
    <t>Påløpte feriepenger, arbeidsgiveravgift etc.</t>
  </si>
  <si>
    <t>Kontobetegnelse</t>
  </si>
  <si>
    <t>Beløp</t>
  </si>
  <si>
    <t>Salgsinntekt</t>
  </si>
  <si>
    <t>Annen driftsinntekt</t>
  </si>
  <si>
    <t>Sum driftsinntekter</t>
  </si>
  <si>
    <t>Varekostnad</t>
  </si>
  <si>
    <t>Lønn og sosiale kostnader</t>
  </si>
  <si>
    <t>Andre driftskostnader</t>
  </si>
  <si>
    <t>Sum driftskostnader</t>
  </si>
  <si>
    <t>Annen finansinntekt</t>
  </si>
  <si>
    <t>Verdiendring finansielle intrumenter</t>
  </si>
  <si>
    <t>Annen finanskostnad</t>
  </si>
  <si>
    <t>Netto finansposter</t>
  </si>
  <si>
    <t xml:space="preserve">Skattekostnad </t>
  </si>
  <si>
    <t>Årsresultat</t>
  </si>
  <si>
    <t xml:space="preserve">Styrets forslag til disponering av </t>
  </si>
  <si>
    <t>årsresultatet:</t>
  </si>
  <si>
    <t>Overføres til/fra annen egenkapital</t>
  </si>
  <si>
    <t>Balanse 31.12.</t>
  </si>
  <si>
    <t>EIENDELER</t>
  </si>
  <si>
    <t>Biler, inventar etc.</t>
  </si>
  <si>
    <t>Sum anleggsmidler</t>
  </si>
  <si>
    <t>Omløpsmidler</t>
  </si>
  <si>
    <t>Andre fordringer</t>
  </si>
  <si>
    <t>Kortsiktige aksjer</t>
  </si>
  <si>
    <t>Sum omløpsmidler</t>
  </si>
  <si>
    <t>EGENKAPITAL OG GJELD</t>
  </si>
  <si>
    <t>Egenkapital</t>
  </si>
  <si>
    <t>Sum egenkapital</t>
  </si>
  <si>
    <t>Gjeld</t>
  </si>
  <si>
    <t>Utsatt skattegjeld</t>
  </si>
  <si>
    <t>Sum avsetning for forpliktelser</t>
  </si>
  <si>
    <t>Banklån</t>
  </si>
  <si>
    <t>Sum langsiktig gjeld</t>
  </si>
  <si>
    <t>Skyldige offentlige avgifter</t>
  </si>
  <si>
    <t>Utbytte</t>
  </si>
  <si>
    <t>Annen kortsiktig gjeld</t>
  </si>
  <si>
    <t>Sum kortsiktig gjeld</t>
  </si>
  <si>
    <t>Sum</t>
  </si>
  <si>
    <t>Debet</t>
  </si>
  <si>
    <t>Kredit</t>
  </si>
  <si>
    <t>Analyse gamle forutsetninger:</t>
  </si>
  <si>
    <t>Likviditet</t>
  </si>
  <si>
    <t>Mest likvide omløpsmidler</t>
  </si>
  <si>
    <t>Kortsiktig gjeld</t>
  </si>
  <si>
    <t>Arbeidskapital</t>
  </si>
  <si>
    <t>Driftsinntekter</t>
  </si>
  <si>
    <t>Likviditetsreserve</t>
  </si>
  <si>
    <t>Gjennomsnittlig varelager</t>
  </si>
  <si>
    <t>Gjennomsnittlig kundefordringer</t>
  </si>
  <si>
    <t>Gjennomsnittlig leverandørgjeld</t>
  </si>
  <si>
    <t>Merverdiavgift</t>
  </si>
  <si>
    <t>Varekjøp inkl. mva.</t>
  </si>
  <si>
    <t>Avg.pl. salg</t>
  </si>
  <si>
    <t>Salg inkl. mva.</t>
  </si>
  <si>
    <t>Lagringstid</t>
  </si>
  <si>
    <t>Kredittid kunder</t>
  </si>
  <si>
    <t>Kredittid leverandører</t>
  </si>
  <si>
    <t>Likviditetsgrad 1</t>
  </si>
  <si>
    <t>Likviditetsgrad 2</t>
  </si>
  <si>
    <t>Arbeidskapital/omsetning</t>
  </si>
  <si>
    <t>Likviditetsreserve/driftsinntekter</t>
  </si>
  <si>
    <t>a)</t>
  </si>
  <si>
    <t>Goodwill</t>
  </si>
  <si>
    <t>Eliminering</t>
  </si>
  <si>
    <t>Konsern</t>
  </si>
  <si>
    <t>Mor AS</t>
  </si>
  <si>
    <t>Datter AS</t>
  </si>
  <si>
    <t>Andre AM</t>
  </si>
  <si>
    <t>Aksjer i D</t>
  </si>
  <si>
    <t>Varelager</t>
  </si>
  <si>
    <t>Kontanter mv.</t>
  </si>
  <si>
    <t>AK</t>
  </si>
  <si>
    <t>Annen EK</t>
  </si>
  <si>
    <t>Minoritetsinteresse</t>
  </si>
  <si>
    <t>kontoklasse</t>
  </si>
  <si>
    <t>1. siffer i</t>
  </si>
</sst>
</file>

<file path=xl/styles.xml><?xml version="1.0" encoding="utf-8"?>
<styleSheet xmlns="http://schemas.openxmlformats.org/spreadsheetml/2006/main">
  <numFmts count="4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\ %"/>
    <numFmt numFmtId="181" formatCode="[$-414]d\.\ mmmm\ yyyy"/>
    <numFmt numFmtId="182" formatCode="d/m/;@"/>
    <numFmt numFmtId="183" formatCode="#,##0.0"/>
    <numFmt numFmtId="184" formatCode="#,##0.000"/>
    <numFmt numFmtId="185" formatCode="0.0"/>
    <numFmt numFmtId="186" formatCode="0.000\ %"/>
    <numFmt numFmtId="187" formatCode="_-* #,##0_-;\-* #,##0_-;_-* &quot;-&quot;??_-;_-@_-"/>
    <numFmt numFmtId="188" formatCode="#,##0_ ;\-#,##0\ "/>
    <numFmt numFmtId="189" formatCode="_(* #,##0.0_);_(* \(#,##0.0\);_(* &quot;-&quot;??_);_(@_)"/>
    <numFmt numFmtId="190" formatCode="_(* #,##0_);_(* \(#,##0\);_(* &quot;-&quot;??_);_(@_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82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3" xfId="0" applyFont="1" applyBorder="1" applyAlignment="1">
      <alignment/>
    </xf>
    <xf numFmtId="3" fontId="9" fillId="0" borderId="23" xfId="0" applyNumberFormat="1" applyFont="1" applyBorder="1" applyAlignment="1">
      <alignment/>
    </xf>
    <xf numFmtId="1" fontId="9" fillId="0" borderId="23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0" fontId="0" fillId="0" borderId="0" xfId="41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/>
    </xf>
    <xf numFmtId="187" fontId="0" fillId="0" borderId="0" xfId="0" applyNumberFormat="1" applyAlignment="1">
      <alignment/>
    </xf>
    <xf numFmtId="187" fontId="0" fillId="0" borderId="0" xfId="41" applyNumberFormat="1" applyFont="1" applyAlignment="1">
      <alignment/>
    </xf>
    <xf numFmtId="187" fontId="45" fillId="0" borderId="0" xfId="41" applyNumberFormat="1" applyFont="1" applyAlignment="1">
      <alignment/>
    </xf>
    <xf numFmtId="187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AS13" sqref="AS13"/>
    </sheetView>
  </sheetViews>
  <sheetFormatPr defaultColWidth="11.421875" defaultRowHeight="12.75"/>
  <cols>
    <col min="1" max="1" width="6.57421875" style="8" customWidth="1"/>
    <col min="2" max="2" width="17.00390625" style="1" bestFit="1" customWidth="1"/>
    <col min="3" max="40" width="10.28125" style="2" customWidth="1"/>
    <col min="41" max="41" width="8.28125" style="3" bestFit="1" customWidth="1"/>
    <col min="42" max="43" width="11.421875" style="2" customWidth="1"/>
    <col min="44" max="16384" width="11.421875" style="1" customWidth="1"/>
  </cols>
  <sheetData>
    <row r="1" spans="1:41" s="6" customFormat="1" ht="15">
      <c r="A1" s="11"/>
      <c r="B1" s="12"/>
      <c r="C1" s="73">
        <v>1500</v>
      </c>
      <c r="D1" s="73"/>
      <c r="E1" s="73">
        <v>1920</v>
      </c>
      <c r="F1" s="73"/>
      <c r="G1" s="73">
        <v>1950</v>
      </c>
      <c r="H1" s="73"/>
      <c r="I1" s="73">
        <v>2160</v>
      </c>
      <c r="J1" s="73"/>
      <c r="K1" s="73">
        <v>2400</v>
      </c>
      <c r="L1" s="73"/>
      <c r="M1" s="73">
        <v>2600</v>
      </c>
      <c r="N1" s="73"/>
      <c r="O1" s="73">
        <v>2700</v>
      </c>
      <c r="P1" s="73"/>
      <c r="Q1" s="73">
        <v>2710</v>
      </c>
      <c r="R1" s="73"/>
      <c r="S1" s="73">
        <v>2740</v>
      </c>
      <c r="T1" s="73"/>
      <c r="U1" s="73" t="s">
        <v>13</v>
      </c>
      <c r="V1" s="73"/>
      <c r="W1" s="73" t="s">
        <v>15</v>
      </c>
      <c r="X1" s="73"/>
      <c r="Y1" s="73">
        <v>2940</v>
      </c>
      <c r="Z1" s="73"/>
      <c r="AA1" s="73">
        <v>3600</v>
      </c>
      <c r="AB1" s="73"/>
      <c r="AC1" s="73">
        <v>4300</v>
      </c>
      <c r="AD1" s="73"/>
      <c r="AE1" s="73">
        <v>5000</v>
      </c>
      <c r="AF1" s="73"/>
      <c r="AG1" s="73">
        <v>5100</v>
      </c>
      <c r="AH1" s="73"/>
      <c r="AI1" s="73">
        <v>5400</v>
      </c>
      <c r="AJ1" s="73"/>
      <c r="AK1" s="73">
        <v>7830</v>
      </c>
      <c r="AL1" s="73"/>
      <c r="AM1" s="73">
        <v>8060</v>
      </c>
      <c r="AN1" s="73"/>
      <c r="AO1" s="13"/>
    </row>
    <row r="2" spans="1:43" s="6" customFormat="1" ht="15">
      <c r="A2" s="17"/>
      <c r="B2" s="18"/>
      <c r="C2" s="74" t="s">
        <v>0</v>
      </c>
      <c r="D2" s="74"/>
      <c r="E2" s="74" t="s">
        <v>1</v>
      </c>
      <c r="F2" s="74"/>
      <c r="G2" s="74" t="s">
        <v>2</v>
      </c>
      <c r="H2" s="74"/>
      <c r="I2" s="76" t="s">
        <v>30</v>
      </c>
      <c r="J2" s="77"/>
      <c r="K2" s="74" t="s">
        <v>3</v>
      </c>
      <c r="L2" s="74"/>
      <c r="M2" s="74" t="s">
        <v>4</v>
      </c>
      <c r="N2" s="74"/>
      <c r="O2" s="74" t="s">
        <v>10</v>
      </c>
      <c r="P2" s="74"/>
      <c r="Q2" s="75" t="s">
        <v>11</v>
      </c>
      <c r="R2" s="75"/>
      <c r="S2" s="75" t="s">
        <v>12</v>
      </c>
      <c r="T2" s="75"/>
      <c r="U2" s="75" t="s">
        <v>14</v>
      </c>
      <c r="V2" s="75"/>
      <c r="W2" s="75" t="s">
        <v>16</v>
      </c>
      <c r="X2" s="75"/>
      <c r="Y2" s="75" t="s">
        <v>20</v>
      </c>
      <c r="Z2" s="75"/>
      <c r="AA2" s="75" t="s">
        <v>26</v>
      </c>
      <c r="AB2" s="75"/>
      <c r="AC2" s="75" t="s">
        <v>5</v>
      </c>
      <c r="AD2" s="75"/>
      <c r="AE2" s="75" t="s">
        <v>6</v>
      </c>
      <c r="AF2" s="75"/>
      <c r="AG2" s="75" t="s">
        <v>17</v>
      </c>
      <c r="AH2" s="75"/>
      <c r="AI2" s="75" t="s">
        <v>7</v>
      </c>
      <c r="AJ2" s="75"/>
      <c r="AK2" s="75" t="s">
        <v>8</v>
      </c>
      <c r="AL2" s="75"/>
      <c r="AM2" s="75" t="s">
        <v>29</v>
      </c>
      <c r="AN2" s="75"/>
      <c r="AO2" s="14" t="s">
        <v>19</v>
      </c>
      <c r="AP2" s="2"/>
      <c r="AQ2" s="2"/>
    </row>
    <row r="3" spans="1:41" ht="15">
      <c r="A3" s="23">
        <v>1</v>
      </c>
      <c r="B3" s="19" t="s">
        <v>6</v>
      </c>
      <c r="C3" s="9"/>
      <c r="D3" s="25"/>
      <c r="E3" s="9"/>
      <c r="F3" s="25"/>
      <c r="G3" s="9"/>
      <c r="H3" s="25"/>
      <c r="I3" s="9"/>
      <c r="J3" s="25"/>
      <c r="K3" s="9"/>
      <c r="L3" s="25"/>
      <c r="M3" s="9"/>
      <c r="N3" s="25"/>
      <c r="O3" s="9"/>
      <c r="P3" s="25"/>
      <c r="Q3" s="9"/>
      <c r="R3" s="25"/>
      <c r="S3" s="9"/>
      <c r="T3" s="25"/>
      <c r="U3" s="9"/>
      <c r="V3" s="25"/>
      <c r="W3" s="9"/>
      <c r="X3" s="25"/>
      <c r="Y3" s="9"/>
      <c r="Z3" s="25"/>
      <c r="AA3" s="9"/>
      <c r="AB3" s="25"/>
      <c r="AC3" s="9"/>
      <c r="AD3" s="25"/>
      <c r="AE3" s="9"/>
      <c r="AF3" s="25"/>
      <c r="AG3" s="9"/>
      <c r="AH3" s="25"/>
      <c r="AI3" s="9"/>
      <c r="AJ3" s="25"/>
      <c r="AK3" s="9"/>
      <c r="AL3" s="25"/>
      <c r="AM3" s="9"/>
      <c r="AN3" s="25"/>
      <c r="AO3" s="21">
        <f>C3+E3+G3+I3+K3+M3+O3+Q3+S3+U3+W3+Y3+AA3+AC3+AE3+AG3+AI3+AK3+AM3-D3-F3-H3-J3-L3-N3-P3-R3-T3-V3-X3-Z3-AB3-AD3-AF3-AH3-AJ3-AL3-AN3</f>
        <v>0</v>
      </c>
    </row>
    <row r="4" spans="1:41" ht="15">
      <c r="A4" s="28">
        <v>1</v>
      </c>
      <c r="B4" s="29" t="s">
        <v>21</v>
      </c>
      <c r="C4" s="22"/>
      <c r="D4" s="30"/>
      <c r="E4" s="22"/>
      <c r="F4" s="30"/>
      <c r="G4" s="22"/>
      <c r="H4" s="30"/>
      <c r="I4" s="22"/>
      <c r="J4" s="30"/>
      <c r="K4" s="22"/>
      <c r="L4" s="30"/>
      <c r="M4" s="22"/>
      <c r="N4" s="30"/>
      <c r="O4" s="22"/>
      <c r="P4" s="30"/>
      <c r="Q4" s="22"/>
      <c r="R4" s="30"/>
      <c r="S4" s="22"/>
      <c r="T4" s="30"/>
      <c r="U4" s="22"/>
      <c r="V4" s="30"/>
      <c r="W4" s="22"/>
      <c r="X4" s="30"/>
      <c r="Y4" s="22"/>
      <c r="Z4" s="30"/>
      <c r="AA4" s="22"/>
      <c r="AB4" s="30"/>
      <c r="AC4" s="22"/>
      <c r="AD4" s="30"/>
      <c r="AE4" s="22"/>
      <c r="AF4" s="30"/>
      <c r="AG4" s="22"/>
      <c r="AH4" s="30"/>
      <c r="AI4" s="22"/>
      <c r="AJ4" s="30"/>
      <c r="AK4" s="22"/>
      <c r="AL4" s="30"/>
      <c r="AM4" s="22"/>
      <c r="AN4" s="30"/>
      <c r="AO4" s="21">
        <f aca="true" t="shared" si="0" ref="AO4:AO14">C4+E4+G4+I4+K4+M4+O4+Q4+S4+U4+W4+Y4+AA4+AC4+AE4+AG4+AI4+AK4+AM4-D4-F4-H4-J4-L4-N4-P4-R4-T4-V4-X4-Z4-AB4-AD4-AF4-AH4-AJ4-AL4-AN4</f>
        <v>0</v>
      </c>
    </row>
    <row r="5" spans="1:41" ht="15">
      <c r="A5" s="28">
        <v>1</v>
      </c>
      <c r="B5" s="29" t="s">
        <v>17</v>
      </c>
      <c r="C5" s="22"/>
      <c r="D5" s="30"/>
      <c r="E5" s="22"/>
      <c r="F5" s="30"/>
      <c r="G5" s="22"/>
      <c r="H5" s="30"/>
      <c r="I5" s="22"/>
      <c r="J5" s="30"/>
      <c r="K5" s="22"/>
      <c r="L5" s="30"/>
      <c r="M5" s="22"/>
      <c r="N5" s="30"/>
      <c r="O5" s="22"/>
      <c r="P5" s="30"/>
      <c r="Q5" s="22"/>
      <c r="R5" s="30"/>
      <c r="S5" s="22"/>
      <c r="T5" s="30"/>
      <c r="U5" s="22"/>
      <c r="V5" s="30"/>
      <c r="W5" s="22"/>
      <c r="X5" s="30"/>
      <c r="Y5" s="22"/>
      <c r="Z5" s="30"/>
      <c r="AA5" s="22"/>
      <c r="AB5" s="30"/>
      <c r="AC5" s="22"/>
      <c r="AD5" s="30"/>
      <c r="AE5" s="22"/>
      <c r="AF5" s="30"/>
      <c r="AG5" s="22"/>
      <c r="AH5" s="30"/>
      <c r="AI5" s="22"/>
      <c r="AJ5" s="30"/>
      <c r="AK5" s="22"/>
      <c r="AL5" s="30"/>
      <c r="AM5" s="22"/>
      <c r="AN5" s="30"/>
      <c r="AO5" s="21">
        <f t="shared" si="0"/>
        <v>0</v>
      </c>
    </row>
    <row r="6" spans="1:41" ht="15">
      <c r="A6" s="28">
        <v>1</v>
      </c>
      <c r="B6" s="29" t="s">
        <v>22</v>
      </c>
      <c r="C6" s="22"/>
      <c r="D6" s="30"/>
      <c r="E6" s="22"/>
      <c r="F6" s="30"/>
      <c r="G6" s="22"/>
      <c r="H6" s="30"/>
      <c r="I6" s="22"/>
      <c r="J6" s="30"/>
      <c r="K6" s="22"/>
      <c r="L6" s="30"/>
      <c r="M6" s="22"/>
      <c r="N6" s="30"/>
      <c r="O6" s="22"/>
      <c r="P6" s="30"/>
      <c r="Q6" s="22"/>
      <c r="R6" s="30"/>
      <c r="S6" s="22"/>
      <c r="T6" s="30"/>
      <c r="U6" s="22"/>
      <c r="V6" s="30"/>
      <c r="W6" s="22"/>
      <c r="X6" s="30"/>
      <c r="Y6" s="22"/>
      <c r="Z6" s="30"/>
      <c r="AA6" s="22"/>
      <c r="AB6" s="30"/>
      <c r="AC6" s="22"/>
      <c r="AD6" s="30"/>
      <c r="AE6" s="22"/>
      <c r="AF6" s="30"/>
      <c r="AG6" s="22"/>
      <c r="AH6" s="30"/>
      <c r="AI6" s="22"/>
      <c r="AJ6" s="30"/>
      <c r="AK6" s="22"/>
      <c r="AL6" s="30"/>
      <c r="AM6" s="22"/>
      <c r="AN6" s="30"/>
      <c r="AO6" s="21">
        <f t="shared" si="0"/>
        <v>0</v>
      </c>
    </row>
    <row r="7" spans="1:41" ht="15">
      <c r="A7" s="28">
        <v>1</v>
      </c>
      <c r="B7" s="29" t="s">
        <v>18</v>
      </c>
      <c r="C7" s="22"/>
      <c r="D7" s="30"/>
      <c r="E7" s="22"/>
      <c r="F7" s="30"/>
      <c r="G7" s="22"/>
      <c r="H7" s="30"/>
      <c r="I7" s="22"/>
      <c r="J7" s="30"/>
      <c r="K7" s="22"/>
      <c r="L7" s="30"/>
      <c r="M7" s="22"/>
      <c r="N7" s="30"/>
      <c r="O7" s="22"/>
      <c r="P7" s="30"/>
      <c r="Q7" s="22"/>
      <c r="R7" s="30"/>
      <c r="S7" s="22"/>
      <c r="T7" s="30"/>
      <c r="U7" s="22"/>
      <c r="V7" s="30"/>
      <c r="W7" s="22"/>
      <c r="X7" s="30"/>
      <c r="Y7" s="22"/>
      <c r="Z7" s="30"/>
      <c r="AA7" s="22"/>
      <c r="AB7" s="30"/>
      <c r="AC7" s="22"/>
      <c r="AD7" s="30"/>
      <c r="AE7" s="22"/>
      <c r="AF7" s="30"/>
      <c r="AG7" s="22"/>
      <c r="AH7" s="30"/>
      <c r="AI7" s="22"/>
      <c r="AJ7" s="30"/>
      <c r="AK7" s="22"/>
      <c r="AL7" s="30"/>
      <c r="AM7" s="22"/>
      <c r="AN7" s="30"/>
      <c r="AO7" s="21">
        <f t="shared" si="0"/>
        <v>0</v>
      </c>
    </row>
    <row r="8" spans="1:41" ht="15">
      <c r="A8" s="24">
        <v>2</v>
      </c>
      <c r="B8" s="20" t="s">
        <v>23</v>
      </c>
      <c r="C8" s="10"/>
      <c r="D8" s="26"/>
      <c r="E8" s="10"/>
      <c r="F8" s="26"/>
      <c r="G8" s="10"/>
      <c r="H8" s="26"/>
      <c r="I8" s="10"/>
      <c r="J8" s="26"/>
      <c r="K8" s="10"/>
      <c r="L8" s="26"/>
      <c r="M8" s="10"/>
      <c r="N8" s="26"/>
      <c r="O8" s="10"/>
      <c r="P8" s="26"/>
      <c r="Q8" s="10"/>
      <c r="R8" s="26"/>
      <c r="S8" s="10"/>
      <c r="T8" s="26"/>
      <c r="U8" s="10"/>
      <c r="V8" s="26"/>
      <c r="W8" s="10"/>
      <c r="X8" s="26"/>
      <c r="Y8" s="10"/>
      <c r="Z8" s="26"/>
      <c r="AA8" s="10"/>
      <c r="AB8" s="26"/>
      <c r="AC8" s="10"/>
      <c r="AD8" s="26"/>
      <c r="AE8" s="10"/>
      <c r="AF8" s="26"/>
      <c r="AG8" s="10"/>
      <c r="AH8" s="26"/>
      <c r="AI8" s="10"/>
      <c r="AJ8" s="26"/>
      <c r="AK8" s="10"/>
      <c r="AL8" s="26"/>
      <c r="AM8" s="10"/>
      <c r="AN8" s="26"/>
      <c r="AO8" s="21">
        <f t="shared" si="0"/>
        <v>0</v>
      </c>
    </row>
    <row r="9" spans="1:41" ht="15">
      <c r="A9" s="24">
        <v>3</v>
      </c>
      <c r="B9" s="20" t="s">
        <v>24</v>
      </c>
      <c r="C9" s="10"/>
      <c r="D9" s="26"/>
      <c r="E9" s="10"/>
      <c r="F9" s="26"/>
      <c r="G9" s="10"/>
      <c r="H9" s="26"/>
      <c r="I9" s="10"/>
      <c r="J9" s="26"/>
      <c r="K9" s="10"/>
      <c r="L9" s="26"/>
      <c r="M9" s="10"/>
      <c r="N9" s="26"/>
      <c r="O9" s="10"/>
      <c r="P9" s="26"/>
      <c r="Q9" s="10"/>
      <c r="R9" s="26"/>
      <c r="S9" s="10"/>
      <c r="T9" s="26"/>
      <c r="U9" s="10"/>
      <c r="V9" s="26"/>
      <c r="W9" s="10"/>
      <c r="X9" s="26"/>
      <c r="Y9" s="10"/>
      <c r="Z9" s="26"/>
      <c r="AA9" s="10"/>
      <c r="AB9" s="26"/>
      <c r="AC9" s="10"/>
      <c r="AD9" s="26"/>
      <c r="AE9" s="10"/>
      <c r="AF9" s="26"/>
      <c r="AG9" s="10"/>
      <c r="AH9" s="26"/>
      <c r="AI9" s="10"/>
      <c r="AJ9" s="26"/>
      <c r="AK9" s="10"/>
      <c r="AL9" s="26"/>
      <c r="AM9" s="10"/>
      <c r="AN9" s="26"/>
      <c r="AO9" s="21">
        <f t="shared" si="0"/>
        <v>0</v>
      </c>
    </row>
    <row r="10" spans="1:41" ht="15">
      <c r="A10" s="24">
        <v>4</v>
      </c>
      <c r="B10" s="20" t="s">
        <v>25</v>
      </c>
      <c r="C10" s="10"/>
      <c r="D10" s="26"/>
      <c r="E10" s="10"/>
      <c r="F10" s="26"/>
      <c r="G10" s="10"/>
      <c r="H10" s="26"/>
      <c r="I10" s="10"/>
      <c r="J10" s="26"/>
      <c r="K10" s="10"/>
      <c r="L10" s="26"/>
      <c r="M10" s="10"/>
      <c r="N10" s="26"/>
      <c r="O10" s="10"/>
      <c r="P10" s="26"/>
      <c r="Q10" s="10"/>
      <c r="R10" s="26"/>
      <c r="S10" s="10"/>
      <c r="T10" s="26"/>
      <c r="U10" s="10"/>
      <c r="V10" s="26"/>
      <c r="W10" s="10"/>
      <c r="X10" s="26"/>
      <c r="Y10" s="10"/>
      <c r="Z10" s="26"/>
      <c r="AA10" s="10"/>
      <c r="AB10" s="26"/>
      <c r="AC10" s="10"/>
      <c r="AD10" s="26"/>
      <c r="AE10" s="10"/>
      <c r="AF10" s="26"/>
      <c r="AG10" s="10"/>
      <c r="AH10" s="26"/>
      <c r="AI10" s="10"/>
      <c r="AJ10" s="26"/>
      <c r="AK10" s="10"/>
      <c r="AL10" s="26"/>
      <c r="AM10" s="10"/>
      <c r="AN10" s="26"/>
      <c r="AO10" s="21">
        <f t="shared" si="0"/>
        <v>0</v>
      </c>
    </row>
    <row r="11" spans="1:41" ht="15">
      <c r="A11" s="24">
        <v>5</v>
      </c>
      <c r="B11" s="20" t="s">
        <v>27</v>
      </c>
      <c r="C11" s="10"/>
      <c r="D11" s="26"/>
      <c r="E11" s="10"/>
      <c r="F11" s="26"/>
      <c r="G11" s="10"/>
      <c r="H11" s="26"/>
      <c r="I11" s="10"/>
      <c r="J11" s="26"/>
      <c r="K11" s="10"/>
      <c r="L11" s="26"/>
      <c r="M11" s="10"/>
      <c r="N11" s="26"/>
      <c r="O11" s="10"/>
      <c r="P11" s="26"/>
      <c r="Q11" s="10"/>
      <c r="R11" s="26"/>
      <c r="S11" s="10"/>
      <c r="T11" s="26"/>
      <c r="U11" s="10"/>
      <c r="V11" s="26"/>
      <c r="W11" s="10"/>
      <c r="X11" s="26"/>
      <c r="Y11" s="10"/>
      <c r="Z11" s="26"/>
      <c r="AA11" s="10"/>
      <c r="AB11" s="26"/>
      <c r="AC11" s="10"/>
      <c r="AD11" s="26"/>
      <c r="AE11" s="10"/>
      <c r="AF11" s="26"/>
      <c r="AG11" s="10"/>
      <c r="AH11" s="26"/>
      <c r="AI11" s="10"/>
      <c r="AJ11" s="26"/>
      <c r="AK11" s="10"/>
      <c r="AL11" s="26"/>
      <c r="AM11" s="10"/>
      <c r="AN11" s="26"/>
      <c r="AO11" s="21">
        <f t="shared" si="0"/>
        <v>0</v>
      </c>
    </row>
    <row r="12" spans="1:41" ht="15">
      <c r="A12" s="24">
        <v>5</v>
      </c>
      <c r="B12" s="20" t="s">
        <v>27</v>
      </c>
      <c r="C12" s="10"/>
      <c r="D12" s="26"/>
      <c r="E12" s="10"/>
      <c r="F12" s="26"/>
      <c r="G12" s="10"/>
      <c r="H12" s="26"/>
      <c r="I12" s="10"/>
      <c r="J12" s="26"/>
      <c r="K12" s="10"/>
      <c r="L12" s="26"/>
      <c r="M12" s="10"/>
      <c r="N12" s="26"/>
      <c r="O12" s="10"/>
      <c r="P12" s="26"/>
      <c r="Q12" s="10"/>
      <c r="R12" s="26"/>
      <c r="S12" s="10"/>
      <c r="T12" s="26"/>
      <c r="U12" s="10"/>
      <c r="V12" s="26"/>
      <c r="W12" s="10"/>
      <c r="X12" s="26"/>
      <c r="Y12" s="10"/>
      <c r="Z12" s="26"/>
      <c r="AA12" s="10"/>
      <c r="AB12" s="26"/>
      <c r="AC12" s="10"/>
      <c r="AD12" s="26"/>
      <c r="AE12" s="10"/>
      <c r="AF12" s="26"/>
      <c r="AG12" s="10"/>
      <c r="AH12" s="26"/>
      <c r="AI12" s="10"/>
      <c r="AJ12" s="26"/>
      <c r="AK12" s="10"/>
      <c r="AL12" s="26"/>
      <c r="AM12" s="10"/>
      <c r="AN12" s="26"/>
      <c r="AO12" s="21">
        <f t="shared" si="0"/>
        <v>0</v>
      </c>
    </row>
    <row r="13" spans="1:41" ht="15">
      <c r="A13" s="24">
        <v>6</v>
      </c>
      <c r="B13" s="20" t="s">
        <v>28</v>
      </c>
      <c r="C13" s="10"/>
      <c r="D13" s="26"/>
      <c r="E13" s="10"/>
      <c r="F13" s="26"/>
      <c r="G13" s="10"/>
      <c r="H13" s="26"/>
      <c r="I13" s="10"/>
      <c r="J13" s="26"/>
      <c r="K13" s="10"/>
      <c r="L13" s="26"/>
      <c r="M13" s="10"/>
      <c r="N13" s="26"/>
      <c r="O13" s="10"/>
      <c r="P13" s="26"/>
      <c r="Q13" s="10"/>
      <c r="R13" s="26"/>
      <c r="S13" s="10"/>
      <c r="T13" s="26"/>
      <c r="U13" s="10"/>
      <c r="V13" s="26"/>
      <c r="W13" s="10"/>
      <c r="X13" s="26"/>
      <c r="Y13" s="10"/>
      <c r="Z13" s="26"/>
      <c r="AA13" s="10"/>
      <c r="AB13" s="26"/>
      <c r="AC13" s="10"/>
      <c r="AD13" s="26"/>
      <c r="AE13" s="10"/>
      <c r="AF13" s="26"/>
      <c r="AG13" s="10"/>
      <c r="AH13" s="26"/>
      <c r="AI13" s="10"/>
      <c r="AJ13" s="26"/>
      <c r="AK13" s="10"/>
      <c r="AL13" s="26"/>
      <c r="AM13" s="10"/>
      <c r="AN13" s="26"/>
      <c r="AO13" s="21">
        <f t="shared" si="0"/>
        <v>0</v>
      </c>
    </row>
    <row r="14" spans="1:43" s="4" customFormat="1" ht="21" thickBot="1">
      <c r="A14" s="15"/>
      <c r="B14" s="7"/>
      <c r="C14" s="16">
        <f aca="true" t="shared" si="1" ref="C14:AN14">SUM(C3:C13)</f>
        <v>0</v>
      </c>
      <c r="D14" s="27">
        <f t="shared" si="1"/>
        <v>0</v>
      </c>
      <c r="E14" s="16">
        <f t="shared" si="1"/>
        <v>0</v>
      </c>
      <c r="F14" s="27">
        <f t="shared" si="1"/>
        <v>0</v>
      </c>
      <c r="G14" s="16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16">
        <f t="shared" si="1"/>
        <v>0</v>
      </c>
      <c r="L14" s="27">
        <f t="shared" si="1"/>
        <v>0</v>
      </c>
      <c r="M14" s="16">
        <f t="shared" si="1"/>
        <v>0</v>
      </c>
      <c r="N14" s="27">
        <f t="shared" si="1"/>
        <v>0</v>
      </c>
      <c r="O14" s="16">
        <f t="shared" si="1"/>
        <v>0</v>
      </c>
      <c r="P14" s="27">
        <f t="shared" si="1"/>
        <v>0</v>
      </c>
      <c r="Q14" s="16">
        <f t="shared" si="1"/>
        <v>0</v>
      </c>
      <c r="R14" s="27">
        <f t="shared" si="1"/>
        <v>0</v>
      </c>
      <c r="S14" s="16">
        <f t="shared" si="1"/>
        <v>0</v>
      </c>
      <c r="T14" s="27">
        <f t="shared" si="1"/>
        <v>0</v>
      </c>
      <c r="U14" s="16">
        <f t="shared" si="1"/>
        <v>0</v>
      </c>
      <c r="V14" s="27">
        <f t="shared" si="1"/>
        <v>0</v>
      </c>
      <c r="W14" s="16">
        <f t="shared" si="1"/>
        <v>0</v>
      </c>
      <c r="X14" s="27">
        <f t="shared" si="1"/>
        <v>0</v>
      </c>
      <c r="Y14" s="16">
        <f t="shared" si="1"/>
        <v>0</v>
      </c>
      <c r="Z14" s="27">
        <f t="shared" si="1"/>
        <v>0</v>
      </c>
      <c r="AA14" s="16">
        <f t="shared" si="1"/>
        <v>0</v>
      </c>
      <c r="AB14" s="27">
        <f t="shared" si="1"/>
        <v>0</v>
      </c>
      <c r="AC14" s="16">
        <f>SUM(AC3:AC13)</f>
        <v>0</v>
      </c>
      <c r="AD14" s="27">
        <f t="shared" si="1"/>
        <v>0</v>
      </c>
      <c r="AE14" s="16">
        <f t="shared" si="1"/>
        <v>0</v>
      </c>
      <c r="AF14" s="27">
        <f t="shared" si="1"/>
        <v>0</v>
      </c>
      <c r="AG14" s="16">
        <f t="shared" si="1"/>
        <v>0</v>
      </c>
      <c r="AH14" s="27">
        <f t="shared" si="1"/>
        <v>0</v>
      </c>
      <c r="AI14" s="16">
        <f t="shared" si="1"/>
        <v>0</v>
      </c>
      <c r="AJ14" s="27">
        <f t="shared" si="1"/>
        <v>0</v>
      </c>
      <c r="AK14" s="16">
        <f t="shared" si="1"/>
        <v>0</v>
      </c>
      <c r="AL14" s="27">
        <f t="shared" si="1"/>
        <v>0</v>
      </c>
      <c r="AM14" s="16">
        <f t="shared" si="1"/>
        <v>0</v>
      </c>
      <c r="AN14" s="27">
        <f t="shared" si="1"/>
        <v>0</v>
      </c>
      <c r="AO14" s="21">
        <f t="shared" si="0"/>
        <v>0</v>
      </c>
      <c r="AP14" s="5"/>
      <c r="AQ14" s="5"/>
    </row>
    <row r="16" ht="15">
      <c r="C16" s="1"/>
    </row>
  </sheetData>
  <sheetProtection/>
  <mergeCells count="38">
    <mergeCell ref="I1:J1"/>
    <mergeCell ref="I2:J2"/>
    <mergeCell ref="AA1:AB1"/>
    <mergeCell ref="AA2:AB2"/>
    <mergeCell ref="W1:X1"/>
    <mergeCell ref="W2:X2"/>
    <mergeCell ref="Y1:Z1"/>
    <mergeCell ref="Y2:Z2"/>
    <mergeCell ref="Q1:R1"/>
    <mergeCell ref="Q2:R2"/>
    <mergeCell ref="AI1:AJ1"/>
    <mergeCell ref="AI2:AJ2"/>
    <mergeCell ref="AM2:AN2"/>
    <mergeCell ref="AM1:AN1"/>
    <mergeCell ref="AK1:AL1"/>
    <mergeCell ref="AK2:AL2"/>
    <mergeCell ref="AC1:AD1"/>
    <mergeCell ref="AC2:AD2"/>
    <mergeCell ref="AE1:AF1"/>
    <mergeCell ref="AE2:AF2"/>
    <mergeCell ref="AG1:AH1"/>
    <mergeCell ref="AG2:AH2"/>
    <mergeCell ref="S1:T1"/>
    <mergeCell ref="S2:T2"/>
    <mergeCell ref="U1:V1"/>
    <mergeCell ref="U2:V2"/>
    <mergeCell ref="K1:L1"/>
    <mergeCell ref="K2:L2"/>
    <mergeCell ref="M1:N1"/>
    <mergeCell ref="M2:N2"/>
    <mergeCell ref="O1:P1"/>
    <mergeCell ref="O2:P2"/>
    <mergeCell ref="C1:D1"/>
    <mergeCell ref="C2:D2"/>
    <mergeCell ref="E1:F1"/>
    <mergeCell ref="E2:F2"/>
    <mergeCell ref="G1:H1"/>
    <mergeCell ref="G2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&amp;LCase 2014&amp;CPosteringer&amp;RFRA1001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7"/>
  <sheetViews>
    <sheetView zoomScalePageLayoutView="0" workbookViewId="0" topLeftCell="A1">
      <selection activeCell="A1" sqref="A1:P19"/>
    </sheetView>
  </sheetViews>
  <sheetFormatPr defaultColWidth="11.421875" defaultRowHeight="12.75"/>
  <sheetData>
    <row r="1" s="32" customFormat="1" ht="12.75"/>
    <row r="3" spans="1:5" ht="15.75">
      <c r="A3" s="35"/>
      <c r="B3" s="36"/>
      <c r="C3" s="36"/>
      <c r="D3" s="36"/>
      <c r="E3" s="60"/>
    </row>
    <row r="4" spans="1:9" ht="15.75">
      <c r="A4" s="36"/>
      <c r="B4" s="36"/>
      <c r="C4" s="36"/>
      <c r="D4" s="36"/>
      <c r="E4" s="60"/>
      <c r="G4" s="59"/>
      <c r="I4" s="59"/>
    </row>
    <row r="5" spans="1:9" ht="15.75">
      <c r="A5" s="36"/>
      <c r="B5" s="36"/>
      <c r="C5" s="36"/>
      <c r="D5" s="36"/>
      <c r="E5" s="60"/>
      <c r="G5" s="59"/>
      <c r="I5" s="59"/>
    </row>
    <row r="6" spans="1:5" ht="15.75">
      <c r="A6" s="36"/>
      <c r="B6" s="36"/>
      <c r="C6" s="36"/>
      <c r="D6" s="36"/>
      <c r="E6" s="60"/>
    </row>
    <row r="7" spans="1:14" ht="15.75">
      <c r="A7" s="36"/>
      <c r="B7" s="36"/>
      <c r="C7" s="36"/>
      <c r="D7" s="36"/>
      <c r="E7" s="60"/>
      <c r="G7" s="78"/>
      <c r="H7" s="78"/>
      <c r="I7" s="78"/>
      <c r="J7" s="78"/>
      <c r="K7" s="78"/>
      <c r="L7" s="78"/>
      <c r="M7" s="78"/>
      <c r="N7" s="78"/>
    </row>
    <row r="8" spans="7:14" ht="12.75">
      <c r="G8" s="59"/>
      <c r="H8" s="59"/>
      <c r="I8" s="59"/>
      <c r="J8" s="59"/>
      <c r="K8" s="59"/>
      <c r="L8" s="59"/>
      <c r="M8" s="59"/>
      <c r="N8" s="59"/>
    </row>
    <row r="9" spans="7:13" ht="12.75">
      <c r="G9" s="59"/>
      <c r="I9" s="31"/>
      <c r="K9" s="31"/>
      <c r="L9" s="31"/>
      <c r="M9" s="31"/>
    </row>
    <row r="10" spans="7:13" ht="12.75">
      <c r="G10" s="59"/>
      <c r="H10" s="32"/>
      <c r="I10" s="32"/>
      <c r="J10" s="32"/>
      <c r="K10" s="32"/>
      <c r="L10" s="61"/>
      <c r="M10" s="32"/>
    </row>
    <row r="12" spans="7:11" ht="12.75">
      <c r="G12" s="59"/>
      <c r="K12" s="31"/>
    </row>
    <row r="13" spans="7:11" ht="12.75">
      <c r="G13" s="59"/>
      <c r="H13" s="59"/>
      <c r="K13" s="31"/>
    </row>
    <row r="14" spans="7:11" ht="12.75">
      <c r="G14" s="59"/>
      <c r="H14" s="59"/>
      <c r="K14" s="31"/>
    </row>
    <row r="16" spans="8:13" ht="12.75">
      <c r="H16" s="78"/>
      <c r="I16" s="78"/>
      <c r="J16" s="78"/>
      <c r="K16" s="78"/>
      <c r="L16" s="78"/>
      <c r="M16" s="78"/>
    </row>
    <row r="17" spans="8:13" ht="12.75">
      <c r="H17" s="59"/>
      <c r="I17" s="59"/>
      <c r="J17" s="59"/>
      <c r="K17" s="59"/>
      <c r="L17" s="59"/>
      <c r="M17" s="59"/>
    </row>
  </sheetData>
  <sheetProtection/>
  <mergeCells count="7">
    <mergeCell ref="G7:H7"/>
    <mergeCell ref="I7:J7"/>
    <mergeCell ref="K7:L7"/>
    <mergeCell ref="H16:I16"/>
    <mergeCell ref="J16:K16"/>
    <mergeCell ref="L16:M16"/>
    <mergeCell ref="M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F19"/>
    </sheetView>
  </sheetViews>
  <sheetFormatPr defaultColWidth="11.421875" defaultRowHeight="12.75"/>
  <cols>
    <col min="1" max="1" width="24.140625" style="0" bestFit="1" customWidth="1"/>
  </cols>
  <sheetData>
    <row r="1" spans="1:6" s="32" customFormat="1" ht="12.75">
      <c r="A1"/>
      <c r="B1"/>
      <c r="C1"/>
      <c r="D1"/>
      <c r="E1"/>
      <c r="F1"/>
    </row>
    <row r="3" ht="12.75">
      <c r="I3" s="31"/>
    </row>
    <row r="20" spans="1:6" ht="15">
      <c r="A20" s="1"/>
      <c r="F20" s="31"/>
    </row>
    <row r="21" spans="1:6" ht="15">
      <c r="A21" s="1"/>
      <c r="F21" s="31"/>
    </row>
    <row r="22" spans="1:6" ht="15">
      <c r="A22" s="1"/>
      <c r="F22" s="31"/>
    </row>
    <row r="23" spans="1:6" ht="15">
      <c r="A23" s="1"/>
      <c r="F23" s="3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2">
      <selection activeCell="J14" sqref="A1:J14"/>
    </sheetView>
  </sheetViews>
  <sheetFormatPr defaultColWidth="11.421875" defaultRowHeight="12.75"/>
  <sheetData>
    <row r="1" ht="12.75">
      <c r="A1" s="59"/>
    </row>
    <row r="2" ht="12.75">
      <c r="A2" s="59"/>
    </row>
    <row r="4" ht="12.75">
      <c r="A4" s="59"/>
    </row>
    <row r="5" spans="1:6" ht="12.75">
      <c r="A5" s="59"/>
      <c r="F5" s="59"/>
    </row>
    <row r="6" spans="1:6" ht="12.75">
      <c r="A6" s="59"/>
      <c r="F6" s="59"/>
    </row>
    <row r="8" spans="1:7" ht="12.75">
      <c r="A8" s="59"/>
      <c r="G8" s="59"/>
    </row>
    <row r="9" spans="1:7" ht="12.75">
      <c r="A9" s="59"/>
      <c r="G9" s="59"/>
    </row>
    <row r="10" spans="1:7" ht="12.75">
      <c r="A10" s="59"/>
      <c r="G10" s="59"/>
    </row>
    <row r="11" spans="1:7" ht="12.75">
      <c r="A11" s="59"/>
      <c r="G11" s="59"/>
    </row>
    <row r="12" ht="12.75">
      <c r="A12" s="59"/>
    </row>
    <row r="13" ht="12.75">
      <c r="A13" s="5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16.8515625" style="0" customWidth="1"/>
    <col min="2" max="2" width="36.140625" style="0" bestFit="1" customWidth="1"/>
    <col min="3" max="3" width="8.7109375" style="0" bestFit="1" customWidth="1"/>
    <col min="6" max="6" width="30.28125" style="0" bestFit="1" customWidth="1"/>
  </cols>
  <sheetData>
    <row r="1" spans="1:8" s="34" customFormat="1" ht="15.75">
      <c r="A1" s="34" t="s">
        <v>129</v>
      </c>
      <c r="B1" s="72" t="s">
        <v>53</v>
      </c>
      <c r="C1" s="79" t="s">
        <v>54</v>
      </c>
      <c r="D1" s="79"/>
      <c r="F1" s="35" t="s">
        <v>43</v>
      </c>
      <c r="G1" s="36"/>
      <c r="H1" s="37">
        <v>2019</v>
      </c>
    </row>
    <row r="2" spans="1:8" ht="15">
      <c r="A2" s="34" t="s">
        <v>128</v>
      </c>
      <c r="B2" s="34"/>
      <c r="C2" s="34" t="s">
        <v>92</v>
      </c>
      <c r="D2" s="34" t="s">
        <v>93</v>
      </c>
      <c r="F2" s="1"/>
      <c r="G2" s="1"/>
      <c r="H2" s="3"/>
    </row>
    <row r="3" spans="1:8" ht="15">
      <c r="A3" s="71">
        <v>4</v>
      </c>
      <c r="B3" s="33" t="s">
        <v>44</v>
      </c>
      <c r="C3" s="31">
        <v>6500</v>
      </c>
      <c r="F3" s="1" t="s">
        <v>55</v>
      </c>
      <c r="G3" s="1"/>
      <c r="H3" s="38"/>
    </row>
    <row r="4" spans="1:8" ht="15">
      <c r="A4" s="71">
        <v>5</v>
      </c>
      <c r="B4" s="33" t="s">
        <v>45</v>
      </c>
      <c r="C4" s="31">
        <v>900</v>
      </c>
      <c r="F4" s="1" t="s">
        <v>56</v>
      </c>
      <c r="G4" s="1"/>
      <c r="H4" s="39"/>
    </row>
    <row r="5" spans="1:8" ht="14.25">
      <c r="A5" s="71">
        <v>2</v>
      </c>
      <c r="B5" s="33" t="s">
        <v>3</v>
      </c>
      <c r="C5" s="31"/>
      <c r="D5" s="31">
        <v>1700</v>
      </c>
      <c r="F5" s="43" t="s">
        <v>57</v>
      </c>
      <c r="G5" s="43"/>
      <c r="H5" s="51">
        <f>SUM(H3:H4)</f>
        <v>0</v>
      </c>
    </row>
    <row r="6" spans="1:8" ht="15">
      <c r="A6" s="71">
        <v>6</v>
      </c>
      <c r="B6" s="33" t="s">
        <v>32</v>
      </c>
      <c r="C6" s="31">
        <v>200</v>
      </c>
      <c r="F6" s="1"/>
      <c r="G6" s="1"/>
      <c r="H6" s="2"/>
    </row>
    <row r="7" spans="1:8" ht="15">
      <c r="A7" s="71">
        <v>2</v>
      </c>
      <c r="B7" s="33" t="s">
        <v>49</v>
      </c>
      <c r="C7" s="31"/>
      <c r="D7" s="31">
        <v>1200</v>
      </c>
      <c r="F7" s="1" t="s">
        <v>58</v>
      </c>
      <c r="G7" s="1"/>
      <c r="H7" s="38"/>
    </row>
    <row r="8" spans="1:8" ht="15">
      <c r="A8" s="71">
        <v>7</v>
      </c>
      <c r="B8" s="33" t="s">
        <v>46</v>
      </c>
      <c r="C8" s="31">
        <v>160</v>
      </c>
      <c r="F8" s="1" t="s">
        <v>59</v>
      </c>
      <c r="G8" s="1"/>
      <c r="H8" s="40"/>
    </row>
    <row r="9" spans="1:8" ht="15">
      <c r="A9" s="71">
        <v>8</v>
      </c>
      <c r="B9" s="33" t="s">
        <v>9</v>
      </c>
      <c r="C9" s="31"/>
      <c r="D9">
        <v>40</v>
      </c>
      <c r="F9" s="1" t="s">
        <v>32</v>
      </c>
      <c r="G9" s="1"/>
      <c r="H9" s="40"/>
    </row>
    <row r="10" spans="1:8" ht="15">
      <c r="A10" s="71">
        <v>1</v>
      </c>
      <c r="B10" s="33" t="s">
        <v>0</v>
      </c>
      <c r="C10" s="31">
        <v>1200</v>
      </c>
      <c r="F10" s="1" t="s">
        <v>60</v>
      </c>
      <c r="G10" s="1"/>
      <c r="H10" s="41"/>
    </row>
    <row r="11" spans="1:8" ht="14.25">
      <c r="A11" s="71">
        <v>8</v>
      </c>
      <c r="B11" s="33" t="s">
        <v>34</v>
      </c>
      <c r="C11" s="31">
        <v>130</v>
      </c>
      <c r="F11" s="43" t="s">
        <v>61</v>
      </c>
      <c r="G11" s="43"/>
      <c r="H11" s="55">
        <f>SUM(H7:H10)</f>
        <v>0</v>
      </c>
    </row>
    <row r="12" spans="1:8" ht="15">
      <c r="A12" s="71">
        <v>8</v>
      </c>
      <c r="B12" s="33" t="s">
        <v>35</v>
      </c>
      <c r="C12" s="31">
        <v>253</v>
      </c>
      <c r="F12" s="43" t="s">
        <v>33</v>
      </c>
      <c r="G12" s="1"/>
      <c r="H12" s="51">
        <f>H5-H11</f>
        <v>0</v>
      </c>
    </row>
    <row r="13" spans="1:8" ht="12.75">
      <c r="A13" s="71">
        <v>3</v>
      </c>
      <c r="B13" s="33" t="s">
        <v>31</v>
      </c>
      <c r="C13" s="31"/>
      <c r="D13" s="31">
        <v>9000</v>
      </c>
      <c r="F13" s="44"/>
      <c r="G13" s="44"/>
      <c r="H13" s="45"/>
    </row>
    <row r="14" spans="1:8" ht="15">
      <c r="A14" s="71">
        <v>2</v>
      </c>
      <c r="B14" s="33" t="s">
        <v>40</v>
      </c>
      <c r="C14" s="57"/>
      <c r="D14" s="31">
        <v>1400</v>
      </c>
      <c r="F14" s="1" t="s">
        <v>9</v>
      </c>
      <c r="G14" s="1"/>
      <c r="H14" s="2"/>
    </row>
    <row r="15" spans="1:8" ht="15">
      <c r="A15" s="71">
        <v>1</v>
      </c>
      <c r="B15" s="33" t="s">
        <v>37</v>
      </c>
      <c r="C15" s="31">
        <v>2200</v>
      </c>
      <c r="F15" s="1" t="s">
        <v>62</v>
      </c>
      <c r="G15" s="1"/>
      <c r="H15" s="40"/>
    </row>
    <row r="16" spans="1:8" ht="15">
      <c r="A16" s="71">
        <v>1</v>
      </c>
      <c r="B16" s="33" t="s">
        <v>38</v>
      </c>
      <c r="C16" s="31">
        <v>1100</v>
      </c>
      <c r="F16" s="1" t="s">
        <v>63</v>
      </c>
      <c r="G16" s="1"/>
      <c r="H16" s="40"/>
    </row>
    <row r="17" spans="1:8" ht="15">
      <c r="A17" s="71">
        <v>1</v>
      </c>
      <c r="B17" s="33" t="s">
        <v>39</v>
      </c>
      <c r="C17" s="31">
        <v>2000</v>
      </c>
      <c r="F17" s="1" t="s">
        <v>34</v>
      </c>
      <c r="G17" s="1"/>
      <c r="H17" s="40"/>
    </row>
    <row r="18" spans="1:8" ht="15">
      <c r="A18" s="71">
        <v>2</v>
      </c>
      <c r="B18" s="33" t="s">
        <v>42</v>
      </c>
      <c r="C18" s="31"/>
      <c r="D18">
        <v>90</v>
      </c>
      <c r="F18" s="1" t="s">
        <v>64</v>
      </c>
      <c r="G18" s="1"/>
      <c r="H18" s="39"/>
    </row>
    <row r="19" spans="1:8" ht="14.25">
      <c r="A19" s="71">
        <v>2</v>
      </c>
      <c r="B19" s="33" t="s">
        <v>51</v>
      </c>
      <c r="C19" s="31"/>
      <c r="D19">
        <v>130</v>
      </c>
      <c r="F19" s="43" t="s">
        <v>65</v>
      </c>
      <c r="G19" s="43"/>
      <c r="H19" s="51">
        <f>H14+H15+H16-H17-H18</f>
        <v>0</v>
      </c>
    </row>
    <row r="20" spans="1:8" ht="12.75">
      <c r="A20" s="71">
        <v>2</v>
      </c>
      <c r="B20" s="33" t="s">
        <v>52</v>
      </c>
      <c r="C20" s="31"/>
      <c r="D20">
        <v>110</v>
      </c>
      <c r="F20" s="46"/>
      <c r="G20" s="46"/>
      <c r="H20" s="47"/>
    </row>
    <row r="21" spans="1:8" ht="15">
      <c r="A21" s="71">
        <v>2</v>
      </c>
      <c r="B21" s="33" t="s">
        <v>41</v>
      </c>
      <c r="C21" s="31"/>
      <c r="D21" s="31">
        <v>1870</v>
      </c>
      <c r="F21" s="43" t="s">
        <v>47</v>
      </c>
      <c r="G21" s="1"/>
      <c r="H21" s="58">
        <f>H12+H19</f>
        <v>0</v>
      </c>
    </row>
    <row r="22" spans="6:8" ht="12.75">
      <c r="F22" s="48"/>
      <c r="G22" s="46"/>
      <c r="H22" s="47"/>
    </row>
    <row r="23" spans="3:8" ht="15">
      <c r="C23" s="31"/>
      <c r="D23" s="31"/>
      <c r="F23" s="1" t="s">
        <v>66</v>
      </c>
      <c r="G23" s="1"/>
      <c r="H23" s="38"/>
    </row>
    <row r="24" spans="3:8" ht="12.75">
      <c r="C24" s="31"/>
      <c r="F24" s="46"/>
      <c r="G24" s="46"/>
      <c r="H24" s="47"/>
    </row>
    <row r="25" spans="6:8" ht="12.75">
      <c r="F25" s="46"/>
      <c r="G25" s="46"/>
      <c r="H25" s="47"/>
    </row>
    <row r="26" spans="3:8" ht="15">
      <c r="C26" s="31"/>
      <c r="F26" s="43" t="s">
        <v>67</v>
      </c>
      <c r="G26" s="1"/>
      <c r="H26" s="55">
        <f>H21-H23</f>
        <v>0</v>
      </c>
    </row>
    <row r="27" spans="6:8" ht="15">
      <c r="F27" s="1"/>
      <c r="G27" s="1"/>
      <c r="H27" s="2"/>
    </row>
    <row r="28" spans="6:8" ht="15">
      <c r="F28" s="49" t="s">
        <v>68</v>
      </c>
      <c r="G28" s="1"/>
      <c r="H28" s="2"/>
    </row>
    <row r="29" spans="6:8" ht="15">
      <c r="F29" s="49" t="s">
        <v>69</v>
      </c>
      <c r="G29" s="1"/>
      <c r="H29" s="2"/>
    </row>
    <row r="30" spans="6:8" ht="15">
      <c r="F30" s="1" t="s">
        <v>36</v>
      </c>
      <c r="G30" s="1"/>
      <c r="H30" s="38"/>
    </row>
    <row r="31" spans="6:8" ht="15">
      <c r="F31" s="1" t="s">
        <v>70</v>
      </c>
      <c r="G31" s="1"/>
      <c r="H31" s="39"/>
    </row>
    <row r="32" spans="6:8" ht="14.25">
      <c r="F32" s="43" t="s">
        <v>91</v>
      </c>
      <c r="G32" s="43"/>
      <c r="H32" s="51">
        <f>SUM(H30:H31)</f>
        <v>0</v>
      </c>
    </row>
    <row r="33" spans="6:8" ht="15">
      <c r="F33" s="1"/>
      <c r="G33" s="2"/>
      <c r="H33" s="2"/>
    </row>
    <row r="34" spans="6:8" ht="15">
      <c r="F34" s="1"/>
      <c r="G34" s="2"/>
      <c r="H34" s="2"/>
    </row>
    <row r="35" spans="6:8" ht="14.25">
      <c r="F35" s="50" t="s">
        <v>71</v>
      </c>
      <c r="G35" s="51"/>
      <c r="H35" s="52"/>
    </row>
    <row r="36" spans="6:8" ht="15">
      <c r="F36" s="49" t="s">
        <v>72</v>
      </c>
      <c r="G36" s="2"/>
      <c r="H36" s="2"/>
    </row>
    <row r="37" spans="6:8" ht="15">
      <c r="F37" s="43" t="s">
        <v>37</v>
      </c>
      <c r="G37" s="2"/>
      <c r="H37" s="2"/>
    </row>
    <row r="38" spans="6:8" ht="15">
      <c r="F38" s="1" t="s">
        <v>73</v>
      </c>
      <c r="G38" s="2"/>
      <c r="H38" s="42"/>
    </row>
    <row r="39" spans="6:8" ht="14.25">
      <c r="F39" s="43" t="s">
        <v>74</v>
      </c>
      <c r="G39" s="53"/>
      <c r="H39" s="51">
        <f>SUM(H38)</f>
        <v>0</v>
      </c>
    </row>
    <row r="40" spans="6:8" ht="15">
      <c r="F40" s="1"/>
      <c r="G40" s="2"/>
      <c r="H40" s="2"/>
    </row>
    <row r="41" spans="6:8" ht="15">
      <c r="F41" s="43" t="s">
        <v>75</v>
      </c>
      <c r="G41" s="2"/>
      <c r="H41" s="2"/>
    </row>
    <row r="42" spans="6:8" ht="15">
      <c r="F42" s="1" t="s">
        <v>38</v>
      </c>
      <c r="G42" s="2"/>
      <c r="H42" s="2"/>
    </row>
    <row r="43" spans="6:8" ht="15">
      <c r="F43" s="1" t="s">
        <v>0</v>
      </c>
      <c r="G43" s="2"/>
      <c r="H43" s="2"/>
    </row>
    <row r="44" spans="6:8" ht="15">
      <c r="F44" s="1" t="s">
        <v>76</v>
      </c>
      <c r="G44" s="2"/>
      <c r="H44" s="2"/>
    </row>
    <row r="45" spans="6:8" ht="15">
      <c r="F45" s="1" t="s">
        <v>77</v>
      </c>
      <c r="G45" s="2"/>
      <c r="H45" s="2"/>
    </row>
    <row r="46" spans="6:8" ht="15">
      <c r="F46" s="1" t="s">
        <v>39</v>
      </c>
      <c r="G46" s="2"/>
      <c r="H46" s="2"/>
    </row>
    <row r="47" spans="6:8" ht="14.25">
      <c r="F47" s="43" t="s">
        <v>78</v>
      </c>
      <c r="G47" s="53"/>
      <c r="H47" s="51">
        <f>SUM(H42:H46)</f>
        <v>0</v>
      </c>
    </row>
    <row r="48" spans="6:8" ht="15" thickBot="1">
      <c r="F48" s="43" t="s">
        <v>48</v>
      </c>
      <c r="G48" s="53"/>
      <c r="H48" s="54">
        <f>H47+H39</f>
        <v>0</v>
      </c>
    </row>
    <row r="49" spans="6:8" ht="15">
      <c r="F49" s="1"/>
      <c r="G49" s="2"/>
      <c r="H49" s="2"/>
    </row>
    <row r="50" spans="6:8" ht="15">
      <c r="F50" s="49" t="s">
        <v>79</v>
      </c>
      <c r="G50" s="2"/>
      <c r="H50" s="2"/>
    </row>
    <row r="51" spans="6:8" ht="15">
      <c r="F51" s="43" t="s">
        <v>80</v>
      </c>
      <c r="G51" s="2"/>
      <c r="H51" s="2"/>
    </row>
    <row r="52" spans="6:8" ht="15">
      <c r="F52" s="1" t="s">
        <v>40</v>
      </c>
      <c r="G52" s="2"/>
      <c r="H52" s="56"/>
    </row>
    <row r="53" spans="6:8" ht="15">
      <c r="F53" s="1" t="s">
        <v>41</v>
      </c>
      <c r="G53" s="2"/>
      <c r="H53" s="2"/>
    </row>
    <row r="54" spans="6:8" ht="14.25">
      <c r="F54" s="43" t="s">
        <v>81</v>
      </c>
      <c r="G54" s="53"/>
      <c r="H54" s="51">
        <f>SUM(H52:H53)</f>
        <v>0</v>
      </c>
    </row>
    <row r="55" spans="6:8" ht="15">
      <c r="F55" s="1"/>
      <c r="G55" s="2"/>
      <c r="H55" s="2"/>
    </row>
    <row r="56" spans="6:8" ht="15">
      <c r="F56" s="43" t="s">
        <v>82</v>
      </c>
      <c r="G56" s="2"/>
      <c r="H56" s="2"/>
    </row>
    <row r="57" spans="6:8" ht="15">
      <c r="F57" s="1" t="s">
        <v>83</v>
      </c>
      <c r="G57" s="2"/>
      <c r="H57" s="2"/>
    </row>
    <row r="58" spans="6:8" ht="14.25">
      <c r="F58" s="43" t="s">
        <v>84</v>
      </c>
      <c r="G58" s="53"/>
      <c r="H58" s="51">
        <f>SUM(H57)</f>
        <v>0</v>
      </c>
    </row>
    <row r="59" spans="6:8" ht="15">
      <c r="F59" s="1"/>
      <c r="G59" s="2"/>
      <c r="H59" s="2"/>
    </row>
    <row r="60" spans="6:8" ht="15">
      <c r="F60" s="1" t="s">
        <v>85</v>
      </c>
      <c r="G60" s="2"/>
      <c r="H60" s="2"/>
    </row>
    <row r="61" spans="6:8" ht="14.25">
      <c r="F61" s="43" t="s">
        <v>86</v>
      </c>
      <c r="G61" s="53"/>
      <c r="H61" s="51">
        <f>SUM(H60)</f>
        <v>0</v>
      </c>
    </row>
    <row r="62" spans="6:8" ht="15">
      <c r="F62" s="1"/>
      <c r="G62" s="2"/>
      <c r="H62" s="2"/>
    </row>
    <row r="63" spans="6:8" ht="15">
      <c r="F63" s="1" t="s">
        <v>3</v>
      </c>
      <c r="G63" s="2"/>
      <c r="H63" s="2"/>
    </row>
    <row r="64" spans="6:8" ht="15">
      <c r="F64" s="1" t="s">
        <v>42</v>
      </c>
      <c r="G64" s="2"/>
      <c r="H64" s="2"/>
    </row>
    <row r="65" spans="6:8" ht="15">
      <c r="F65" s="1" t="s">
        <v>87</v>
      </c>
      <c r="G65" s="2"/>
      <c r="H65" s="2"/>
    </row>
    <row r="66" spans="6:8" ht="15">
      <c r="F66" s="1" t="s">
        <v>88</v>
      </c>
      <c r="G66" s="2"/>
      <c r="H66" s="2"/>
    </row>
    <row r="67" spans="6:8" ht="15">
      <c r="F67" s="1" t="s">
        <v>89</v>
      </c>
      <c r="G67" s="2"/>
      <c r="H67" s="2"/>
    </row>
    <row r="68" spans="6:8" ht="14.25">
      <c r="F68" s="43" t="s">
        <v>90</v>
      </c>
      <c r="G68" s="53"/>
      <c r="H68" s="51">
        <f>SUM(H63:H67)</f>
        <v>0</v>
      </c>
    </row>
    <row r="69" spans="6:8" ht="15" thickBot="1">
      <c r="F69" s="43" t="s">
        <v>50</v>
      </c>
      <c r="G69" s="53"/>
      <c r="H69" s="54">
        <f>H68+H61+H54+H57</f>
        <v>0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3">
      <selection activeCell="L33" sqref="L33"/>
    </sheetView>
  </sheetViews>
  <sheetFormatPr defaultColWidth="11.421875" defaultRowHeight="12.75"/>
  <cols>
    <col min="4" max="6" width="14.00390625" style="0" bestFit="1" customWidth="1"/>
  </cols>
  <sheetData>
    <row r="1" ht="12.75">
      <c r="A1" t="s">
        <v>115</v>
      </c>
    </row>
    <row r="2" s="32" customFormat="1" ht="12.75">
      <c r="A2" s="32" t="s">
        <v>94</v>
      </c>
    </row>
    <row r="4" spans="2:9" ht="12.75">
      <c r="B4" t="s">
        <v>95</v>
      </c>
      <c r="I4" s="59"/>
    </row>
    <row r="6" spans="2:6" ht="12.75">
      <c r="B6" t="s">
        <v>75</v>
      </c>
      <c r="D6" s="62">
        <v>4721125</v>
      </c>
      <c r="E6" s="62">
        <v>4370300</v>
      </c>
      <c r="F6" s="62">
        <v>4257600</v>
      </c>
    </row>
    <row r="7" spans="2:6" ht="12.75">
      <c r="B7" t="s">
        <v>38</v>
      </c>
      <c r="D7" s="62">
        <v>1906000</v>
      </c>
      <c r="E7" s="62">
        <v>1750000</v>
      </c>
      <c r="F7" s="62">
        <v>1500000</v>
      </c>
    </row>
    <row r="8" spans="2:6" ht="12.75">
      <c r="B8" t="s">
        <v>96</v>
      </c>
      <c r="D8" s="62">
        <v>2815125</v>
      </c>
      <c r="E8" s="62">
        <v>2620300</v>
      </c>
      <c r="F8" s="62">
        <v>2757600</v>
      </c>
    </row>
    <row r="9" spans="2:6" ht="12.75">
      <c r="B9" t="s">
        <v>97</v>
      </c>
      <c r="D9" s="62">
        <v>2662275</v>
      </c>
      <c r="E9" s="62">
        <v>2638200</v>
      </c>
      <c r="F9" s="62">
        <v>2755000</v>
      </c>
    </row>
    <row r="10" spans="2:6" ht="12.75">
      <c r="B10" t="s">
        <v>98</v>
      </c>
      <c r="D10" s="62">
        <v>2058850</v>
      </c>
      <c r="E10" s="62">
        <v>1732100</v>
      </c>
      <c r="F10" s="62">
        <v>1502600</v>
      </c>
    </row>
    <row r="11" spans="2:6" ht="12.75">
      <c r="B11" t="s">
        <v>99</v>
      </c>
      <c r="D11" s="62">
        <v>23660000</v>
      </c>
      <c r="E11" s="62">
        <v>20500000</v>
      </c>
      <c r="F11" s="62">
        <v>19250000</v>
      </c>
    </row>
    <row r="12" spans="2:6" ht="12.75">
      <c r="B12" t="s">
        <v>100</v>
      </c>
      <c r="D12" s="62">
        <v>1197625</v>
      </c>
      <c r="E12" s="62">
        <v>1500600</v>
      </c>
      <c r="F12" s="62">
        <v>1507600</v>
      </c>
    </row>
    <row r="13" spans="4:6" ht="12.75">
      <c r="D13" s="62"/>
      <c r="E13" s="62"/>
      <c r="F13" s="62"/>
    </row>
    <row r="14" spans="2:6" ht="12.75">
      <c r="B14" t="s">
        <v>101</v>
      </c>
      <c r="D14" s="62">
        <v>1828000</v>
      </c>
      <c r="E14" s="62">
        <v>1625000</v>
      </c>
      <c r="F14" s="62">
        <v>1550000</v>
      </c>
    </row>
    <row r="15" spans="2:6" ht="12.75">
      <c r="B15" t="s">
        <v>102</v>
      </c>
      <c r="D15" s="62">
        <v>1336100</v>
      </c>
      <c r="E15" s="62">
        <v>1177350</v>
      </c>
      <c r="F15" s="62">
        <v>1200000</v>
      </c>
    </row>
    <row r="16" spans="2:6" ht="12.75">
      <c r="B16" t="s">
        <v>103</v>
      </c>
      <c r="D16" s="62">
        <v>1308637.5</v>
      </c>
      <c r="E16" s="62">
        <v>1150500</v>
      </c>
      <c r="F16" s="62">
        <v>1000000</v>
      </c>
    </row>
    <row r="17" spans="4:6" ht="12.75">
      <c r="D17" s="62"/>
      <c r="E17" s="62"/>
      <c r="F17" s="62"/>
    </row>
    <row r="18" spans="2:6" ht="12.75">
      <c r="B18" t="s">
        <v>58</v>
      </c>
      <c r="D18" s="62">
        <v>17125710</v>
      </c>
      <c r="E18" s="62">
        <v>14390000</v>
      </c>
      <c r="F18" s="62">
        <v>13475000</v>
      </c>
    </row>
    <row r="19" spans="4:6" ht="12.75">
      <c r="D19" s="62"/>
      <c r="E19" s="62"/>
      <c r="F19" s="62"/>
    </row>
    <row r="20" spans="2:6" ht="12.75">
      <c r="B20" t="s">
        <v>5</v>
      </c>
      <c r="D20" s="62">
        <v>17281710</v>
      </c>
      <c r="E20" s="62">
        <v>14640000</v>
      </c>
      <c r="F20" s="62">
        <v>14975000</v>
      </c>
    </row>
    <row r="21" spans="2:6" ht="12.75">
      <c r="B21" t="s">
        <v>104</v>
      </c>
      <c r="D21" s="62">
        <v>4320427.5</v>
      </c>
      <c r="E21" s="62">
        <v>3660000</v>
      </c>
      <c r="F21" s="62">
        <v>3743750</v>
      </c>
    </row>
    <row r="22" spans="2:6" ht="12.75">
      <c r="B22" t="s">
        <v>105</v>
      </c>
      <c r="D22" s="62">
        <v>21602137.5</v>
      </c>
      <c r="E22" s="62">
        <v>18300000</v>
      </c>
      <c r="F22" s="62">
        <v>18718750</v>
      </c>
    </row>
    <row r="23" spans="4:6" ht="12.75">
      <c r="D23" s="62"/>
      <c r="E23" s="62"/>
      <c r="F23" s="62"/>
    </row>
    <row r="24" spans="2:6" ht="12.75">
      <c r="B24" t="s">
        <v>106</v>
      </c>
      <c r="D24" s="62">
        <v>23660000</v>
      </c>
      <c r="E24" s="62">
        <v>20500000</v>
      </c>
      <c r="F24" s="62">
        <v>19250000</v>
      </c>
    </row>
    <row r="25" spans="2:6" ht="12.75">
      <c r="B25" t="s">
        <v>104</v>
      </c>
      <c r="D25" s="62">
        <v>5915000</v>
      </c>
      <c r="E25" s="62">
        <v>5125000</v>
      </c>
      <c r="F25" s="62">
        <v>4812500</v>
      </c>
    </row>
    <row r="26" spans="2:6" ht="12.75">
      <c r="B26" t="s">
        <v>107</v>
      </c>
      <c r="D26" s="62">
        <v>29575000</v>
      </c>
      <c r="E26" s="62">
        <v>25625000</v>
      </c>
      <c r="F26" s="62">
        <v>24062500</v>
      </c>
    </row>
    <row r="29" spans="2:6" ht="12.75">
      <c r="B29" t="s">
        <v>108</v>
      </c>
      <c r="D29" s="64">
        <v>38.96013654324405</v>
      </c>
      <c r="E29" s="64">
        <v>41.217859624739404</v>
      </c>
      <c r="F29">
        <v>35</v>
      </c>
    </row>
    <row r="30" spans="2:6" ht="12.75">
      <c r="B30" t="s">
        <v>109</v>
      </c>
      <c r="D30" s="64">
        <v>16.489484361792055</v>
      </c>
      <c r="E30" s="64">
        <v>16.770058536585367</v>
      </c>
      <c r="F30">
        <v>20</v>
      </c>
    </row>
    <row r="31" spans="2:6" ht="12.75">
      <c r="B31" t="s">
        <v>110</v>
      </c>
      <c r="D31" s="64">
        <v>22.11136224366686</v>
      </c>
      <c r="E31" s="64">
        <v>22.947131147540983</v>
      </c>
      <c r="F31">
        <v>28</v>
      </c>
    </row>
    <row r="33" spans="2:6" ht="12.75">
      <c r="B33" t="s">
        <v>111</v>
      </c>
      <c r="D33" s="63">
        <v>1.7733423481796584</v>
      </c>
      <c r="E33" s="63">
        <v>1.6565461299370783</v>
      </c>
      <c r="F33" s="63">
        <v>1.5454083484573502</v>
      </c>
    </row>
    <row r="34" spans="2:6" ht="12.75">
      <c r="B34" t="s">
        <v>112</v>
      </c>
      <c r="D34" s="63">
        <v>1.0574133025326085</v>
      </c>
      <c r="E34" s="63">
        <v>0.9932150708816617</v>
      </c>
      <c r="F34" s="63">
        <v>1.0009437386569873</v>
      </c>
    </row>
    <row r="35" spans="2:6" ht="12.75">
      <c r="B35" t="s">
        <v>113</v>
      </c>
      <c r="D35" s="63">
        <v>0.08701817413355875</v>
      </c>
      <c r="E35" s="63">
        <v>0.08449268292682927</v>
      </c>
      <c r="F35" s="63">
        <v>0.07805714285714285</v>
      </c>
    </row>
    <row r="36" spans="2:6" ht="12.75">
      <c r="B36" t="s">
        <v>114</v>
      </c>
      <c r="D36" s="63">
        <v>0.05061813186813187</v>
      </c>
      <c r="E36" s="63">
        <v>0.0732</v>
      </c>
      <c r="F36" s="63">
        <v>0.07831688311688312</v>
      </c>
    </row>
    <row r="38" s="32" customFormat="1" ht="12.75"/>
    <row r="40" ht="12.75">
      <c r="A40" s="59"/>
    </row>
    <row r="42" spans="1:4" ht="12.75">
      <c r="A42" s="59"/>
      <c r="D42" s="63"/>
    </row>
    <row r="43" spans="1:4" ht="12.75">
      <c r="A43" s="59"/>
      <c r="D43" s="63"/>
    </row>
    <row r="44" spans="1:4" ht="12.75">
      <c r="A44" s="59"/>
      <c r="D44" s="63"/>
    </row>
    <row r="46" ht="12.75">
      <c r="A46" s="59"/>
    </row>
    <row r="48" ht="12.75">
      <c r="A48" s="59"/>
    </row>
    <row r="49" spans="1:5" ht="12.75">
      <c r="A49" s="59"/>
      <c r="E49" s="65"/>
    </row>
    <row r="50" spans="1:5" ht="12.75">
      <c r="A50" s="59"/>
      <c r="E50" s="65"/>
    </row>
    <row r="51" spans="1:5" ht="12.75">
      <c r="A51" s="59"/>
      <c r="E51" s="31"/>
    </row>
    <row r="52" spans="1:5" ht="12.75">
      <c r="A52" s="59"/>
      <c r="E52" s="31"/>
    </row>
    <row r="54" spans="1:5" ht="12.75">
      <c r="A54" s="59"/>
      <c r="E54" s="65"/>
    </row>
    <row r="56" ht="12.75">
      <c r="A56" s="59"/>
    </row>
    <row r="57" ht="12.75">
      <c r="A57" s="59"/>
    </row>
    <row r="58" spans="1:5" ht="12.75">
      <c r="A58" s="59"/>
      <c r="E58" s="65"/>
    </row>
    <row r="59" ht="12.75">
      <c r="A59" s="59"/>
    </row>
    <row r="60" ht="12.75">
      <c r="A60" s="59"/>
    </row>
    <row r="61" spans="1:5" ht="12.75">
      <c r="A61" s="59"/>
      <c r="E61" s="65"/>
    </row>
    <row r="62" spans="1:5" ht="12.75">
      <c r="A62" s="59"/>
      <c r="E62" s="65"/>
    </row>
    <row r="64" spans="1:6" ht="12.75">
      <c r="A64" s="59"/>
      <c r="F64" s="65"/>
    </row>
    <row r="66" spans="1:5" ht="12.75">
      <c r="A66" s="59"/>
      <c r="E66" s="65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24" sqref="H24"/>
    </sheetView>
  </sheetViews>
  <sheetFormatPr defaultColWidth="11.421875" defaultRowHeight="12.75"/>
  <sheetData>
    <row r="1" spans="1:7" ht="15">
      <c r="A1" s="66"/>
      <c r="B1" s="66"/>
      <c r="C1" s="66"/>
      <c r="D1" s="66"/>
      <c r="E1" s="80" t="s">
        <v>117</v>
      </c>
      <c r="F1" s="80"/>
      <c r="G1" s="66" t="s">
        <v>118</v>
      </c>
    </row>
    <row r="2" spans="1:6" ht="15">
      <c r="A2" s="66"/>
      <c r="B2" s="66" t="s">
        <v>119</v>
      </c>
      <c r="C2" s="66" t="s">
        <v>120</v>
      </c>
      <c r="E2" s="66" t="s">
        <v>92</v>
      </c>
      <c r="F2" s="66" t="s">
        <v>93</v>
      </c>
    </row>
    <row r="3" spans="1:7" ht="12.75">
      <c r="A3" t="s">
        <v>116</v>
      </c>
      <c r="E3" s="67"/>
      <c r="G3" s="67">
        <f>B3+C3+E3-F3</f>
        <v>0</v>
      </c>
    </row>
    <row r="4" spans="1:7" ht="12.75">
      <c r="A4" t="s">
        <v>121</v>
      </c>
      <c r="B4" s="68">
        <v>7500</v>
      </c>
      <c r="C4" s="68">
        <v>5000</v>
      </c>
      <c r="E4" s="31"/>
      <c r="G4" s="67">
        <f>B4+C4+E4-F4</f>
        <v>12500</v>
      </c>
    </row>
    <row r="5" spans="1:7" ht="12.75">
      <c r="A5" t="s">
        <v>122</v>
      </c>
      <c r="B5" s="68">
        <v>1000</v>
      </c>
      <c r="C5" s="68">
        <v>0</v>
      </c>
      <c r="F5" s="67"/>
      <c r="G5" s="67">
        <f>B5+C5+E5-F5</f>
        <v>1000</v>
      </c>
    </row>
    <row r="6" spans="1:7" ht="12.75">
      <c r="A6" t="s">
        <v>123</v>
      </c>
      <c r="B6" s="68">
        <v>1500</v>
      </c>
      <c r="C6" s="68">
        <v>2000</v>
      </c>
      <c r="G6" s="67">
        <f>B6+C6+E6-F6</f>
        <v>3500</v>
      </c>
    </row>
    <row r="7" spans="1:7" ht="12.75">
      <c r="A7" t="s">
        <v>124</v>
      </c>
      <c r="B7" s="68">
        <v>1000</v>
      </c>
      <c r="C7" s="68">
        <v>500</v>
      </c>
      <c r="G7" s="67">
        <f>B7+C7+E7-F7</f>
        <v>1500</v>
      </c>
    </row>
    <row r="8" spans="1:7" ht="15">
      <c r="A8" s="66" t="s">
        <v>91</v>
      </c>
      <c r="B8" s="69">
        <f>SUM(B4:B7)</f>
        <v>11000</v>
      </c>
      <c r="C8" s="69">
        <f>SUM(C4:C7)</f>
        <v>7500</v>
      </c>
      <c r="D8" s="69"/>
      <c r="E8" s="69"/>
      <c r="F8" s="69"/>
      <c r="G8" s="70">
        <f>SUM(G3:G7)</f>
        <v>18500</v>
      </c>
    </row>
    <row r="9" spans="2:3" ht="12.75">
      <c r="B9" s="68"/>
      <c r="C9" s="68"/>
    </row>
    <row r="10" spans="1:7" ht="12.75">
      <c r="A10" t="s">
        <v>125</v>
      </c>
      <c r="B10" s="68">
        <v>1000</v>
      </c>
      <c r="C10" s="68">
        <v>500</v>
      </c>
      <c r="E10" s="67"/>
      <c r="F10" s="67"/>
      <c r="G10" s="67">
        <f>B10+C10-E10+F10</f>
        <v>1500</v>
      </c>
    </row>
    <row r="11" spans="1:7" ht="12.75">
      <c r="A11" t="s">
        <v>126</v>
      </c>
      <c r="B11" s="68">
        <v>3000</v>
      </c>
      <c r="C11" s="68">
        <v>0</v>
      </c>
      <c r="E11" s="67"/>
      <c r="F11" s="67"/>
      <c r="G11" s="67">
        <f>B11+C11-E11+F11</f>
        <v>3000</v>
      </c>
    </row>
    <row r="12" spans="1:7" ht="12.75">
      <c r="A12" t="s">
        <v>127</v>
      </c>
      <c r="B12" s="68"/>
      <c r="C12" s="68"/>
      <c r="F12" s="67"/>
      <c r="G12" s="67">
        <f>B12+C12-E12+F12</f>
        <v>0</v>
      </c>
    </row>
    <row r="13" spans="1:7" ht="12.75">
      <c r="A13" t="s">
        <v>82</v>
      </c>
      <c r="B13" s="68">
        <v>7000</v>
      </c>
      <c r="C13" s="68">
        <v>7000</v>
      </c>
      <c r="G13" s="67">
        <f>B13+C13-E13+F13</f>
        <v>14000</v>
      </c>
    </row>
    <row r="14" spans="1:7" ht="15">
      <c r="A14" s="66" t="s">
        <v>91</v>
      </c>
      <c r="B14" s="69">
        <f>SUM(B10:B13)</f>
        <v>11000</v>
      </c>
      <c r="C14" s="69">
        <f>SUM(C10:C13)</f>
        <v>7500</v>
      </c>
      <c r="D14" s="69"/>
      <c r="E14" s="69">
        <f>SUM(E3:E13)</f>
        <v>0</v>
      </c>
      <c r="F14" s="69">
        <f>SUM(F3:F13)</f>
        <v>0</v>
      </c>
      <c r="G14" s="70">
        <f>SUM(G10:G13)</f>
        <v>18500</v>
      </c>
    </row>
    <row r="16" s="32" customFormat="1" ht="12.75"/>
  </sheetData>
  <sheetProtection/>
  <mergeCells count="1"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</dc:creator>
  <cp:keywords/>
  <dc:description/>
  <cp:lastModifiedBy>Raul Boris Farina Briceno</cp:lastModifiedBy>
  <cp:lastPrinted>2014-03-06T07:32:37Z</cp:lastPrinted>
  <dcterms:created xsi:type="dcterms:W3CDTF">2006-03-16T12:35:09Z</dcterms:created>
  <dcterms:modified xsi:type="dcterms:W3CDTF">2021-01-04T09:21:35Z</dcterms:modified>
  <cp:category/>
  <cp:version/>
  <cp:contentType/>
  <cp:contentStatus/>
</cp:coreProperties>
</file>