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ensorveiledninger\"/>
    </mc:Choice>
  </mc:AlternateContent>
  <xr:revisionPtr revIDLastSave="0" documentId="8_{A4B3E644-3157-487D-B73D-587902E82841}" xr6:coauthVersionLast="47" xr6:coauthVersionMax="47" xr10:uidLastSave="{00000000-0000-0000-0000-000000000000}"/>
  <bookViews>
    <workbookView xWindow="-120" yWindow="-120" windowWidth="29040" windowHeight="17520" activeTab="2" xr2:uid="{B7F17F3B-FAB0-4AAE-BFBF-19C7ACF5C16F}"/>
  </bookViews>
  <sheets>
    <sheet name="Oppg 2" sheetId="1" r:id="rId1"/>
    <sheet name="Oppg 3" sheetId="5" r:id="rId2"/>
    <sheet name="Oppg 4 " sheetId="2" r:id="rId3"/>
  </sheets>
  <definedNames>
    <definedName name="solver_adj" localSheetId="1" hidden="1">'Oppg 3'!$C$18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'Oppg 3'!$G$21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5" l="1"/>
  <c r="B33" i="2" l="1"/>
  <c r="B40" i="2" s="1"/>
  <c r="B17" i="2" l="1"/>
  <c r="B43" i="2" s="1"/>
  <c r="B15" i="2"/>
  <c r="B14" i="2"/>
  <c r="B16" i="2" l="1"/>
  <c r="B18" i="2" s="1"/>
  <c r="D5" i="5"/>
  <c r="E5" i="5" s="1"/>
  <c r="F5" i="5" s="1"/>
  <c r="G5" i="5" s="1"/>
  <c r="C18" i="2" l="1"/>
  <c r="B19" i="2"/>
  <c r="B9" i="2"/>
  <c r="B8" i="2"/>
  <c r="B30" i="2" l="1"/>
  <c r="B10" i="2"/>
  <c r="B11" i="2" s="1"/>
  <c r="G11" i="1"/>
  <c r="H11" i="1"/>
  <c r="E11" i="1"/>
  <c r="F11" i="1"/>
  <c r="D11" i="1"/>
  <c r="B23" i="2" l="1"/>
  <c r="B26" i="2" s="1"/>
  <c r="B38" i="2"/>
  <c r="B39" i="2" s="1"/>
  <c r="B41" i="2" s="1"/>
  <c r="B31" i="2"/>
  <c r="B32" i="2" s="1"/>
  <c r="B34" i="2" s="1"/>
  <c r="H5" i="5"/>
  <c r="G6" i="5"/>
  <c r="C18" i="5"/>
  <c r="D12" i="5"/>
  <c r="G12" i="5" s="1"/>
</calcChain>
</file>

<file path=xl/sharedStrings.xml><?xml version="1.0" encoding="utf-8"?>
<sst xmlns="http://schemas.openxmlformats.org/spreadsheetml/2006/main" count="62" uniqueCount="46">
  <si>
    <t>Investering</t>
  </si>
  <si>
    <t>Salgsinntekt</t>
  </si>
  <si>
    <t>Variable kostnader</t>
  </si>
  <si>
    <t>Faste betalbare</t>
  </si>
  <si>
    <t>Endring omløpsmidler</t>
  </si>
  <si>
    <t>Kontantstrøm</t>
  </si>
  <si>
    <t>Akkumulert kont.strøm</t>
  </si>
  <si>
    <t>a)</t>
  </si>
  <si>
    <t>b)</t>
  </si>
  <si>
    <t>Nåverdi:</t>
  </si>
  <si>
    <t>c)</t>
  </si>
  <si>
    <t>Internrente:</t>
  </si>
  <si>
    <t>d)</t>
  </si>
  <si>
    <t>avkastningskrav</t>
  </si>
  <si>
    <t>Oppgave 1</t>
  </si>
  <si>
    <t>salgspris per stk</t>
  </si>
  <si>
    <t>faste kostnader</t>
  </si>
  <si>
    <t>Dekningsbidraget</t>
  </si>
  <si>
    <t>Inntekter</t>
  </si>
  <si>
    <t>- variable kostnader</t>
  </si>
  <si>
    <t>dekningsgraden</t>
  </si>
  <si>
    <t>Kontantstrøm til egenkapitalen</t>
  </si>
  <si>
    <t>Nåverdi</t>
  </si>
  <si>
    <t>Investeringen er ikke lønnsom siden NVa0 (og internrenten&lt;avkastningskravet).</t>
  </si>
  <si>
    <t>Vi ser av den akkumulerte kontantstrømmen at tilbakebetalingstiden er 3 år og 199 dager</t>
  </si>
  <si>
    <t>direkte kostnader</t>
  </si>
  <si>
    <t>indirekte kostnader</t>
  </si>
  <si>
    <t>selvkost</t>
  </si>
  <si>
    <t>salgspris</t>
  </si>
  <si>
    <t>fortjenste</t>
  </si>
  <si>
    <t>nullpunktsomsetning når:</t>
  </si>
  <si>
    <t>markedsføringskost er "sunk cost" og ikke relevant.</t>
  </si>
  <si>
    <t>e)</t>
  </si>
  <si>
    <t>FV av anleggsmiddel må være større enn estimert nåverdi:</t>
  </si>
  <si>
    <t>FV = NV *(1+r)^4</t>
  </si>
  <si>
    <t>FV</t>
  </si>
  <si>
    <t>pr enhet</t>
  </si>
  <si>
    <t>Fortjeneste i prosent av salgspris</t>
  </si>
  <si>
    <t>Original</t>
  </si>
  <si>
    <t>fortjeneste</t>
  </si>
  <si>
    <t>For å oppnå 600 000 i forjenste:</t>
  </si>
  <si>
    <t>produksjonskostnad per taco</t>
  </si>
  <si>
    <t>Sikkerhetsmargin</t>
  </si>
  <si>
    <t>Antall enheter</t>
  </si>
  <si>
    <t>Solgte tacos</t>
  </si>
  <si>
    <t>dekningspunkt = faste kostnader / dekningsgrad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</si>
</sst>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 * #,##0.00_ ;_ * \-#,##0.00_ ;_ * &quot;-&quot;??_ ;_ @_ "/>
    <numFmt numFmtId="166" formatCode="0.0\ %"/>
    <numFmt numFmtId="167" formatCode="_ * #,##0_ ;_ * \-#,##0_ ;_ * &quot;-&quot;??_ ;_ @_ "/>
    <numFmt numFmtId="168" formatCode="_(* #,##0_);_(* \(#,##0\);_(* &quot;-&quot;??_);_(@_)"/>
    <numFmt numFmtId="169" formatCode="0\ 000\ 000\ "/>
    <numFmt numFmtId="170" formatCode="0.0%"/>
    <numFmt numFmtId="171" formatCode="###\ ##0"/>
    <numFmt numFmtId="172" formatCode="#\ ###\ 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0" fillId="0" borderId="0" xfId="0"/>
    <xf numFmtId="166" fontId="0" fillId="0" borderId="0" xfId="2" applyNumberFormat="1" applyFont="1"/>
    <xf numFmtId="167" fontId="0" fillId="0" borderId="0" xfId="3" quotePrefix="1" applyNumberFormat="1" applyFont="1" applyAlignment="1">
      <alignment horizontal="left"/>
    </xf>
    <xf numFmtId="167" fontId="0" fillId="0" borderId="0" xfId="3" applyNumberFormat="1" applyFont="1"/>
    <xf numFmtId="3" fontId="0" fillId="0" borderId="1" xfId="3" applyNumberFormat="1" applyFont="1" applyBorder="1" applyAlignment="1">
      <alignment horizontal="center"/>
    </xf>
    <xf numFmtId="167" fontId="0" fillId="0" borderId="1" xfId="3" applyNumberFormat="1" applyFont="1" applyBorder="1"/>
    <xf numFmtId="9" fontId="0" fillId="0" borderId="0" xfId="2" applyFont="1"/>
    <xf numFmtId="168" fontId="0" fillId="0" borderId="0" xfId="0" applyNumberFormat="1"/>
    <xf numFmtId="164" fontId="0" fillId="0" borderId="0" xfId="1" applyFont="1"/>
    <xf numFmtId="169" fontId="0" fillId="0" borderId="0" xfId="1" applyNumberFormat="1" applyFont="1"/>
    <xf numFmtId="0" fontId="0" fillId="0" borderId="1" xfId="0" applyBorder="1"/>
    <xf numFmtId="9" fontId="0" fillId="0" borderId="1" xfId="2" applyFont="1" applyBorder="1"/>
    <xf numFmtId="0" fontId="0" fillId="0" borderId="1" xfId="0" quotePrefix="1" applyBorder="1"/>
    <xf numFmtId="170" fontId="0" fillId="0" borderId="0" xfId="2" applyNumberFormat="1" applyFont="1"/>
    <xf numFmtId="0" fontId="0" fillId="2" borderId="0" xfId="0" applyFill="1"/>
    <xf numFmtId="3" fontId="0" fillId="2" borderId="1" xfId="3" applyNumberFormat="1" applyFont="1" applyFill="1" applyBorder="1" applyAlignment="1">
      <alignment horizontal="center"/>
    </xf>
    <xf numFmtId="167" fontId="0" fillId="2" borderId="1" xfId="3" applyNumberFormat="1" applyFont="1" applyFill="1" applyBorder="1"/>
    <xf numFmtId="168" fontId="0" fillId="0" borderId="0" xfId="1" applyNumberFormat="1" applyFont="1"/>
    <xf numFmtId="10" fontId="0" fillId="0" borderId="0" xfId="2" applyNumberFormat="1" applyFont="1"/>
    <xf numFmtId="171" fontId="0" fillId="0" borderId="0" xfId="0" applyNumberFormat="1"/>
    <xf numFmtId="172" fontId="0" fillId="0" borderId="1" xfId="0" applyNumberFormat="1" applyBorder="1"/>
    <xf numFmtId="0" fontId="0" fillId="0" borderId="0" xfId="0" applyBorder="1"/>
    <xf numFmtId="9" fontId="0" fillId="0" borderId="0" xfId="2" applyFont="1" applyBorder="1"/>
    <xf numFmtId="0" fontId="0" fillId="0" borderId="0" xfId="0" applyFill="1" applyBorder="1"/>
    <xf numFmtId="164" fontId="0" fillId="0" borderId="0" xfId="1" applyFont="1" applyBorder="1"/>
    <xf numFmtId="168" fontId="0" fillId="0" borderId="1" xfId="1" applyNumberFormat="1" applyFont="1" applyBorder="1"/>
    <xf numFmtId="1" fontId="0" fillId="0" borderId="0" xfId="0" applyNumberFormat="1"/>
  </cellXfs>
  <cellStyles count="4">
    <cellStyle name="Komma" xfId="1" builtinId="3"/>
    <cellStyle name="Komma 2" xfId="3" xr:uid="{00000000-0005-0000-0000-00002F000000}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2C801-AFEF-4295-AC07-B072B98EE9CD}">
  <dimension ref="A1:K30"/>
  <sheetViews>
    <sheetView workbookViewId="0">
      <selection activeCell="E9" sqref="E9"/>
    </sheetView>
  </sheetViews>
  <sheetFormatPr baseColWidth="10" defaultRowHeight="15" x14ac:dyDescent="0.25"/>
  <cols>
    <col min="1" max="1" width="12.42578125" bestFit="1" customWidth="1"/>
    <col min="2" max="2" width="13.85546875" bestFit="1" customWidth="1"/>
    <col min="3" max="7" width="13.140625" bestFit="1" customWidth="1"/>
  </cols>
  <sheetData>
    <row r="1" spans="1:11" x14ac:dyDescent="0.25">
      <c r="A1" s="4" t="s">
        <v>14</v>
      </c>
      <c r="B1" s="2"/>
      <c r="C1" s="2"/>
      <c r="D1" s="2"/>
      <c r="E1" s="2"/>
      <c r="F1" s="2"/>
      <c r="G1" s="2"/>
      <c r="H1" s="2"/>
    </row>
    <row r="2" spans="1:11" x14ac:dyDescent="0.25">
      <c r="A2" s="2"/>
    </row>
    <row r="3" spans="1:11" x14ac:dyDescent="0.25">
      <c r="A3" s="2"/>
      <c r="B3" t="s">
        <v>31</v>
      </c>
    </row>
    <row r="4" spans="1:11" x14ac:dyDescent="0.25">
      <c r="A4" s="2"/>
    </row>
    <row r="5" spans="1:11" x14ac:dyDescent="0.25">
      <c r="A5" s="2"/>
      <c r="B5" s="2"/>
      <c r="C5" s="2"/>
      <c r="D5" s="6">
        <v>0</v>
      </c>
      <c r="E5" s="6">
        <v>1</v>
      </c>
      <c r="F5" s="6">
        <v>2</v>
      </c>
      <c r="G5" s="6">
        <v>3</v>
      </c>
      <c r="H5" s="6">
        <v>4</v>
      </c>
    </row>
    <row r="6" spans="1:11" x14ac:dyDescent="0.25">
      <c r="A6" s="2"/>
      <c r="B6" s="7" t="s">
        <v>0</v>
      </c>
      <c r="C6" s="7"/>
      <c r="D6" s="22">
        <v>-4000000</v>
      </c>
      <c r="E6" s="22"/>
      <c r="F6" s="22"/>
      <c r="G6" s="22"/>
      <c r="H6" s="22">
        <v>250000</v>
      </c>
    </row>
    <row r="7" spans="1:11" x14ac:dyDescent="0.25">
      <c r="A7" s="2"/>
      <c r="B7" s="7" t="s">
        <v>1</v>
      </c>
      <c r="C7" s="7"/>
      <c r="D7" s="22"/>
      <c r="E7" s="22">
        <v>4000000</v>
      </c>
      <c r="F7" s="22">
        <v>4000000</v>
      </c>
      <c r="G7" s="22">
        <v>4000000</v>
      </c>
      <c r="H7" s="22">
        <v>4000000</v>
      </c>
    </row>
    <row r="8" spans="1:11" x14ac:dyDescent="0.25">
      <c r="A8" s="2"/>
      <c r="B8" s="7" t="s">
        <v>2</v>
      </c>
      <c r="C8" s="7"/>
      <c r="D8" s="22"/>
      <c r="E8" s="22">
        <v>-1500000</v>
      </c>
      <c r="F8" s="22">
        <v>-1500000</v>
      </c>
      <c r="G8" s="22">
        <v>-1500000</v>
      </c>
      <c r="H8" s="22">
        <v>-1500000</v>
      </c>
    </row>
    <row r="9" spans="1:11" x14ac:dyDescent="0.25">
      <c r="B9" s="7" t="s">
        <v>3</v>
      </c>
      <c r="C9" s="7"/>
      <c r="D9" s="22"/>
      <c r="E9" s="22">
        <v>-1000000</v>
      </c>
      <c r="F9" s="22">
        <v>-1000000</v>
      </c>
      <c r="G9" s="22">
        <v>-1000000</v>
      </c>
      <c r="H9" s="22">
        <v>-1000000</v>
      </c>
    </row>
    <row r="10" spans="1:11" x14ac:dyDescent="0.25">
      <c r="A10" s="2"/>
      <c r="B10" s="7" t="s">
        <v>4</v>
      </c>
      <c r="C10" s="7"/>
      <c r="D10" s="22">
        <v>-500000</v>
      </c>
      <c r="E10" s="22"/>
      <c r="F10" s="22"/>
      <c r="G10" s="22"/>
      <c r="H10" s="22">
        <v>500000</v>
      </c>
      <c r="I10" s="2"/>
      <c r="J10" s="2"/>
      <c r="K10" s="2"/>
    </row>
    <row r="11" spans="1:11" x14ac:dyDescent="0.25">
      <c r="A11" s="2"/>
      <c r="B11" s="7" t="s">
        <v>5</v>
      </c>
      <c r="C11" s="7"/>
      <c r="D11" s="22">
        <f>+D6+D7+D8+D9+D10</f>
        <v>-4500000</v>
      </c>
      <c r="E11" s="22">
        <f t="shared" ref="E11:F11" si="0">+E6+E7+E8+E9+E10</f>
        <v>1500000</v>
      </c>
      <c r="F11" s="22">
        <f t="shared" si="0"/>
        <v>1500000</v>
      </c>
      <c r="G11" s="22">
        <f>+G6+G7+G8+G9+G10</f>
        <v>1500000</v>
      </c>
      <c r="H11" s="22">
        <f t="shared" ref="H11" si="1">+H6+H7+H8+H9+H10</f>
        <v>2250000</v>
      </c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</row>
    <row r="26" spans="1:11" x14ac:dyDescent="0.25">
      <c r="A26" s="2"/>
      <c r="B26" s="8"/>
      <c r="C26" s="10"/>
      <c r="D26" s="2"/>
    </row>
    <row r="27" spans="1:11" x14ac:dyDescent="0.25">
      <c r="A27" s="2"/>
      <c r="B27" s="8"/>
      <c r="C27" s="5"/>
      <c r="D27" s="2"/>
    </row>
    <row r="28" spans="1:11" x14ac:dyDescent="0.25">
      <c r="A28" s="2"/>
      <c r="B28" s="8"/>
      <c r="C28" s="5"/>
      <c r="D28" s="2"/>
    </row>
    <row r="29" spans="1:11" x14ac:dyDescent="0.25">
      <c r="A29" s="2"/>
      <c r="B29" s="8"/>
      <c r="C29" s="5"/>
      <c r="D29" s="2"/>
    </row>
    <row r="30" spans="1:11" x14ac:dyDescent="0.25">
      <c r="A30" s="2"/>
      <c r="B30" s="8"/>
      <c r="C30" s="5"/>
      <c r="D3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B5434-3F4B-426D-B706-4F7ADEA2F7FC}">
  <dimension ref="A1:K25"/>
  <sheetViews>
    <sheetView workbookViewId="0">
      <selection activeCell="G11" sqref="G11"/>
    </sheetView>
  </sheetViews>
  <sheetFormatPr baseColWidth="10" defaultRowHeight="15" x14ac:dyDescent="0.25"/>
  <cols>
    <col min="1" max="1" width="12.42578125" style="2" bestFit="1" customWidth="1"/>
    <col min="2" max="2" width="31.42578125" style="2" customWidth="1"/>
    <col min="3" max="8" width="13.140625" style="2" bestFit="1" customWidth="1"/>
    <col min="9" max="16384" width="11.42578125" style="2"/>
  </cols>
  <sheetData>
    <row r="1" spans="1:11" x14ac:dyDescent="0.25">
      <c r="A1" s="4" t="s">
        <v>14</v>
      </c>
    </row>
    <row r="2" spans="1:11" x14ac:dyDescent="0.25">
      <c r="B2" s="16"/>
      <c r="C2" s="16"/>
      <c r="D2" s="17">
        <v>0</v>
      </c>
      <c r="E2" s="17">
        <v>1</v>
      </c>
      <c r="F2" s="17">
        <v>2</v>
      </c>
      <c r="G2" s="17">
        <v>3</v>
      </c>
      <c r="H2" s="17">
        <v>4</v>
      </c>
    </row>
    <row r="3" spans="1:11" x14ac:dyDescent="0.25">
      <c r="B3" s="18" t="s">
        <v>21</v>
      </c>
      <c r="C3" s="18"/>
      <c r="D3" s="22">
        <v>-4500000</v>
      </c>
      <c r="E3" s="22">
        <v>1400000</v>
      </c>
      <c r="F3" s="22">
        <v>1300000</v>
      </c>
      <c r="G3" s="22">
        <v>1200000</v>
      </c>
      <c r="H3" s="22">
        <v>1100000</v>
      </c>
    </row>
    <row r="4" spans="1:11" x14ac:dyDescent="0.25">
      <c r="D4" s="22"/>
      <c r="E4" s="22"/>
      <c r="F4" s="22"/>
      <c r="G4" s="22"/>
      <c r="H4" s="22"/>
    </row>
    <row r="5" spans="1:11" x14ac:dyDescent="0.25">
      <c r="B5" s="7" t="s">
        <v>6</v>
      </c>
      <c r="C5" s="12"/>
      <c r="D5" s="22">
        <f>+D3</f>
        <v>-4500000</v>
      </c>
      <c r="E5" s="22">
        <f>+D5+E3</f>
        <v>-3100000</v>
      </c>
      <c r="F5" s="22">
        <f>+E5+F3</f>
        <v>-1800000</v>
      </c>
      <c r="G5" s="22">
        <f>+F5+G3</f>
        <v>-600000</v>
      </c>
      <c r="H5" s="22">
        <f>+G5+H3</f>
        <v>500000</v>
      </c>
    </row>
    <row r="6" spans="1:11" x14ac:dyDescent="0.25">
      <c r="G6" s="9">
        <f>-G5/H3*365</f>
        <v>199.09090909090907</v>
      </c>
    </row>
    <row r="7" spans="1:11" x14ac:dyDescent="0.25">
      <c r="A7" s="5" t="s">
        <v>7</v>
      </c>
      <c r="B7" s="4" t="s">
        <v>24</v>
      </c>
    </row>
    <row r="10" spans="1:11" x14ac:dyDescent="0.25">
      <c r="A10" s="5" t="s">
        <v>8</v>
      </c>
      <c r="B10" s="5" t="s">
        <v>13</v>
      </c>
      <c r="D10" s="20">
        <v>0.1</v>
      </c>
      <c r="F10" s="5" t="s">
        <v>9</v>
      </c>
      <c r="G10" s="19">
        <f>D3+E3/(1+D10)^E2+F3/(1+D10)^2+G3/(1+D10)^3+H3/(1+D10)^4</f>
        <v>-500000.00000000116</v>
      </c>
      <c r="H10" s="11"/>
      <c r="I10" s="11"/>
      <c r="J10" s="11"/>
      <c r="K10" s="11"/>
    </row>
    <row r="11" spans="1:11" x14ac:dyDescent="0.25">
      <c r="G11" s="1"/>
    </row>
    <row r="12" spans="1:11" x14ac:dyDescent="0.25">
      <c r="A12" s="5" t="s">
        <v>10</v>
      </c>
      <c r="B12" s="5" t="s">
        <v>11</v>
      </c>
      <c r="D12" s="3">
        <f>IRR(D3:H3)</f>
        <v>4.5409336648901899E-2</v>
      </c>
      <c r="F12" s="2" t="s">
        <v>22</v>
      </c>
      <c r="G12" s="10">
        <f>D3+E3/(1+D12)^E2+F3/(1+D12)^2+G3/(1+D12)^3+H3/(1+D12)^4</f>
        <v>1.0477378964424133E-9</v>
      </c>
    </row>
    <row r="14" spans="1:11" x14ac:dyDescent="0.25">
      <c r="A14" s="5" t="s">
        <v>12</v>
      </c>
      <c r="B14" s="4" t="s">
        <v>23</v>
      </c>
    </row>
    <row r="16" spans="1:11" x14ac:dyDescent="0.25">
      <c r="A16" s="2" t="s">
        <v>32</v>
      </c>
      <c r="B16" s="5" t="s">
        <v>33</v>
      </c>
      <c r="C16" s="19"/>
    </row>
    <row r="17" spans="2:3" x14ac:dyDescent="0.25">
      <c r="B17" s="8" t="s">
        <v>34</v>
      </c>
      <c r="C17" s="5"/>
    </row>
    <row r="18" spans="2:3" x14ac:dyDescent="0.25">
      <c r="B18" s="8" t="s">
        <v>35</v>
      </c>
      <c r="C18" s="19">
        <f>-G10*(1+D10)^4</f>
        <v>732050.00000000186</v>
      </c>
    </row>
    <row r="24" spans="2:3" x14ac:dyDescent="0.25">
      <c r="B24" s="8"/>
      <c r="C24" s="5"/>
    </row>
    <row r="25" spans="2:3" x14ac:dyDescent="0.25">
      <c r="B25" s="8"/>
      <c r="C2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4A30F-33C8-4055-83A0-6B5ECF644521}">
  <dimension ref="A2:C43"/>
  <sheetViews>
    <sheetView tabSelected="1" topLeftCell="A28" workbookViewId="0">
      <selection activeCell="B27" sqref="B27"/>
    </sheetView>
  </sheetViews>
  <sheetFormatPr baseColWidth="10" defaultRowHeight="15" x14ac:dyDescent="0.25"/>
  <cols>
    <col min="1" max="1" width="40.5703125" bestFit="1" customWidth="1"/>
    <col min="2" max="2" width="11.5703125" bestFit="1" customWidth="1"/>
  </cols>
  <sheetData>
    <row r="2" spans="1:2" x14ac:dyDescent="0.25">
      <c r="A2" t="s">
        <v>44</v>
      </c>
      <c r="B2" s="21">
        <v>10000</v>
      </c>
    </row>
    <row r="3" spans="1:2" x14ac:dyDescent="0.25">
      <c r="A3" t="s">
        <v>15</v>
      </c>
      <c r="B3" s="21">
        <v>100</v>
      </c>
    </row>
    <row r="4" spans="1:2" x14ac:dyDescent="0.25">
      <c r="A4" t="s">
        <v>41</v>
      </c>
      <c r="B4" s="21">
        <v>50</v>
      </c>
    </row>
    <row r="5" spans="1:2" x14ac:dyDescent="0.25">
      <c r="A5" t="s">
        <v>16</v>
      </c>
      <c r="B5" s="21">
        <v>50000</v>
      </c>
    </row>
    <row r="6" spans="1:2" x14ac:dyDescent="0.25">
      <c r="B6" s="21"/>
    </row>
    <row r="7" spans="1:2" x14ac:dyDescent="0.25">
      <c r="A7" t="s">
        <v>7</v>
      </c>
      <c r="B7" s="21"/>
    </row>
    <row r="8" spans="1:2" x14ac:dyDescent="0.25">
      <c r="A8" s="12" t="s">
        <v>18</v>
      </c>
      <c r="B8" s="22">
        <f>+B2*B3</f>
        <v>1000000</v>
      </c>
    </row>
    <row r="9" spans="1:2" x14ac:dyDescent="0.25">
      <c r="A9" s="14" t="s">
        <v>19</v>
      </c>
      <c r="B9" s="22">
        <f>+B4*B2</f>
        <v>500000</v>
      </c>
    </row>
    <row r="10" spans="1:2" x14ac:dyDescent="0.25">
      <c r="A10" s="12" t="s">
        <v>17</v>
      </c>
      <c r="B10" s="22">
        <f>+B8-B9</f>
        <v>500000</v>
      </c>
    </row>
    <row r="11" spans="1:2" x14ac:dyDescent="0.25">
      <c r="A11" s="12" t="s">
        <v>20</v>
      </c>
      <c r="B11" s="13">
        <f>+B10/B8</f>
        <v>0.5</v>
      </c>
    </row>
    <row r="12" spans="1:2" s="2" customFormat="1" x14ac:dyDescent="0.25">
      <c r="A12" s="23"/>
      <c r="B12" s="24"/>
    </row>
    <row r="13" spans="1:2" s="2" customFormat="1" x14ac:dyDescent="0.25">
      <c r="A13" s="25" t="s">
        <v>8</v>
      </c>
      <c r="B13" s="24" t="s">
        <v>36</v>
      </c>
    </row>
    <row r="14" spans="1:2" s="2" customFormat="1" x14ac:dyDescent="0.25">
      <c r="A14" s="25" t="s">
        <v>25</v>
      </c>
      <c r="B14" s="26">
        <f>+B4</f>
        <v>50</v>
      </c>
    </row>
    <row r="15" spans="1:2" s="2" customFormat="1" x14ac:dyDescent="0.25">
      <c r="A15" s="25" t="s">
        <v>26</v>
      </c>
      <c r="B15" s="26">
        <f>+B5/B2</f>
        <v>5</v>
      </c>
    </row>
    <row r="16" spans="1:2" s="2" customFormat="1" x14ac:dyDescent="0.25">
      <c r="A16" s="25" t="s">
        <v>27</v>
      </c>
      <c r="B16" s="26">
        <f>+B14+B15</f>
        <v>55</v>
      </c>
    </row>
    <row r="17" spans="1:3" s="2" customFormat="1" x14ac:dyDescent="0.25">
      <c r="A17" s="25" t="s">
        <v>28</v>
      </c>
      <c r="B17" s="26">
        <f>+B3</f>
        <v>100</v>
      </c>
    </row>
    <row r="18" spans="1:3" x14ac:dyDescent="0.25">
      <c r="A18" s="25" t="s">
        <v>29</v>
      </c>
      <c r="B18" s="10">
        <f>+B17-B16</f>
        <v>45</v>
      </c>
      <c r="C18">
        <f>+B18*B2</f>
        <v>450000</v>
      </c>
    </row>
    <row r="19" spans="1:3" s="2" customFormat="1" x14ac:dyDescent="0.25">
      <c r="A19" s="25" t="s">
        <v>37</v>
      </c>
      <c r="B19" s="1">
        <f>+B18/B17</f>
        <v>0.45</v>
      </c>
    </row>
    <row r="20" spans="1:3" x14ac:dyDescent="0.25">
      <c r="A20" t="s">
        <v>10</v>
      </c>
    </row>
    <row r="21" spans="1:3" x14ac:dyDescent="0.25">
      <c r="A21" t="s">
        <v>30</v>
      </c>
    </row>
    <row r="22" spans="1:3" x14ac:dyDescent="0.25">
      <c r="A22" t="s">
        <v>45</v>
      </c>
    </row>
    <row r="23" spans="1:3" x14ac:dyDescent="0.25">
      <c r="A23" t="s">
        <v>30</v>
      </c>
      <c r="B23" s="22">
        <f>+B5/B11</f>
        <v>100000</v>
      </c>
    </row>
    <row r="25" spans="1:3" x14ac:dyDescent="0.25">
      <c r="A25" t="s">
        <v>12</v>
      </c>
    </row>
    <row r="26" spans="1:3" x14ac:dyDescent="0.25">
      <c r="A26" t="s">
        <v>42</v>
      </c>
      <c r="B26" s="15">
        <f>(B8-B23)/B8</f>
        <v>0.9</v>
      </c>
    </row>
    <row r="28" spans="1:3" x14ac:dyDescent="0.25">
      <c r="A28" t="s">
        <v>32</v>
      </c>
    </row>
    <row r="29" spans="1:3" x14ac:dyDescent="0.25">
      <c r="B29" t="s">
        <v>38</v>
      </c>
    </row>
    <row r="30" spans="1:3" x14ac:dyDescent="0.25">
      <c r="A30" s="12" t="s">
        <v>18</v>
      </c>
      <c r="B30" s="22">
        <f>+B8</f>
        <v>1000000</v>
      </c>
      <c r="C30" s="28"/>
    </row>
    <row r="31" spans="1:3" x14ac:dyDescent="0.25">
      <c r="A31" s="14" t="s">
        <v>19</v>
      </c>
      <c r="B31" s="22">
        <f>+B30*B11</f>
        <v>500000</v>
      </c>
      <c r="C31" s="28"/>
    </row>
    <row r="32" spans="1:3" x14ac:dyDescent="0.25">
      <c r="A32" s="12" t="s">
        <v>17</v>
      </c>
      <c r="B32" s="22">
        <f>+B30-B31</f>
        <v>500000</v>
      </c>
      <c r="C32" s="28"/>
    </row>
    <row r="33" spans="1:3" x14ac:dyDescent="0.25">
      <c r="A33" s="12" t="s">
        <v>16</v>
      </c>
      <c r="B33" s="27">
        <f>+B5</f>
        <v>50000</v>
      </c>
      <c r="C33" s="28"/>
    </row>
    <row r="34" spans="1:3" x14ac:dyDescent="0.25">
      <c r="A34" s="25" t="s">
        <v>39</v>
      </c>
      <c r="B34" s="19">
        <f>+B32-B33</f>
        <v>450000</v>
      </c>
      <c r="C34" s="28"/>
    </row>
    <row r="35" spans="1:3" x14ac:dyDescent="0.25">
      <c r="A35" s="25"/>
    </row>
    <row r="36" spans="1:3" x14ac:dyDescent="0.25">
      <c r="B36" s="25" t="s">
        <v>40</v>
      </c>
    </row>
    <row r="37" spans="1:3" x14ac:dyDescent="0.25">
      <c r="A37" s="12" t="s">
        <v>18</v>
      </c>
      <c r="B37" s="22">
        <v>1300000</v>
      </c>
    </row>
    <row r="38" spans="1:3" x14ac:dyDescent="0.25">
      <c r="A38" s="14" t="s">
        <v>19</v>
      </c>
      <c r="B38" s="22">
        <f>+B37*B11</f>
        <v>650000</v>
      </c>
    </row>
    <row r="39" spans="1:3" x14ac:dyDescent="0.25">
      <c r="A39" s="12" t="s">
        <v>17</v>
      </c>
      <c r="B39" s="22">
        <f>+B37-B38</f>
        <v>650000</v>
      </c>
    </row>
    <row r="40" spans="1:3" x14ac:dyDescent="0.25">
      <c r="A40" s="12" t="s">
        <v>16</v>
      </c>
      <c r="B40" s="9">
        <f>+B33</f>
        <v>50000</v>
      </c>
    </row>
    <row r="41" spans="1:3" x14ac:dyDescent="0.25">
      <c r="A41" s="25" t="s">
        <v>39</v>
      </c>
      <c r="B41" s="19">
        <f>+B39-B40</f>
        <v>600000</v>
      </c>
    </row>
    <row r="43" spans="1:3" x14ac:dyDescent="0.25">
      <c r="A43" t="s">
        <v>43</v>
      </c>
      <c r="B43" s="19">
        <f>+B37/B17</f>
        <v>13000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CF37245D41224792737AA340440B05" ma:contentTypeVersion="11" ma:contentTypeDescription="Opprett et nytt dokument." ma:contentTypeScope="" ma:versionID="bee4a6473dccf7c51031bb0cde1599fc">
  <xsd:schema xmlns:xsd="http://www.w3.org/2001/XMLSchema" xmlns:xs="http://www.w3.org/2001/XMLSchema" xmlns:p="http://schemas.microsoft.com/office/2006/metadata/properties" xmlns:ns3="574415da-b876-4733-b587-ac50867c1266" targetNamespace="http://schemas.microsoft.com/office/2006/metadata/properties" ma:root="true" ma:fieldsID="75dce7a2dbe02421e4c55c2d00bc4827" ns3:_="">
    <xsd:import namespace="574415da-b876-4733-b587-ac50867c12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415da-b876-4733-b587-ac50867c12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B31CD8-1358-4A1A-878D-F2EDD8D69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4415da-b876-4733-b587-ac50867c12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1374C3-EA78-48F6-95D0-76526852538A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574415da-b876-4733-b587-ac50867c1266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294A13-98D6-4FBC-B403-9CDC62433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 2</vt:lpstr>
      <vt:lpstr>Oppg 3</vt:lpstr>
      <vt:lpstr>Oppg 4 </vt:lpstr>
    </vt:vector>
  </TitlesOfParts>
  <Company>Høgskolen i Østfold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Erlend Sand Aas</dc:creator>
  <cp:lastModifiedBy>Margrethe Karijord Johnsen</cp:lastModifiedBy>
  <cp:lastPrinted>2023-01-12T11:30:01Z</cp:lastPrinted>
  <dcterms:created xsi:type="dcterms:W3CDTF">2022-11-02T12:51:26Z</dcterms:created>
  <dcterms:modified xsi:type="dcterms:W3CDTF">2023-01-12T11:30:34Z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0x01010044CF37245D41224792737AA340440B05</vt:lpwstr>
  </property>
</Properties>
</file>